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ara\Documents\Piccolo Principe\GAP\2020\Applicativo SMART\DATI DB SMART\ELABORAZIONI\"/>
    </mc:Choice>
  </mc:AlternateContent>
  <xr:revisionPtr revIDLastSave="0" documentId="13_ncr:1_{AD5F93A1-7E79-4A35-9AB9-5156B328A1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2018" sheetId="2" r:id="rId2"/>
  </sheets>
  <definedNames>
    <definedName name="_ftn1" localSheetId="0">Foglio1!$A$9</definedName>
    <definedName name="_ftn2" localSheetId="0">Foglio1!#REF!</definedName>
    <definedName name="_ftn3" localSheetId="0">Foglio1!$A$10</definedName>
    <definedName name="_ftnref1" localSheetId="0">Foglio1!$A$1</definedName>
    <definedName name="_ftnref2" localSheetId="0">Foglio1!$B$2</definedName>
    <definedName name="_ftnref3" localSheetId="0">Foglio1!$C$2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1" l="1"/>
  <c r="C91" i="1"/>
  <c r="D91" i="1"/>
  <c r="E91" i="1"/>
  <c r="B92" i="1"/>
  <c r="C92" i="1"/>
  <c r="D92" i="1"/>
  <c r="E92" i="1"/>
  <c r="B93" i="1"/>
  <c r="C93" i="1"/>
  <c r="D93" i="1"/>
  <c r="E93" i="1"/>
  <c r="C90" i="1"/>
  <c r="D90" i="1"/>
  <c r="E90" i="1"/>
  <c r="B90" i="1"/>
  <c r="E86" i="1"/>
  <c r="E87" i="1"/>
  <c r="E88" i="1"/>
  <c r="E85" i="1"/>
  <c r="J94" i="1"/>
  <c r="K94" i="1"/>
  <c r="I94" i="1"/>
  <c r="J92" i="1"/>
  <c r="K92" i="1"/>
  <c r="J93" i="1"/>
  <c r="K93" i="1"/>
  <c r="I93" i="1"/>
  <c r="I92" i="1"/>
  <c r="J91" i="1"/>
  <c r="K91" i="1"/>
  <c r="I91" i="1"/>
  <c r="D54" i="1"/>
  <c r="E54" i="1"/>
  <c r="B54" i="1"/>
  <c r="C54" i="1"/>
  <c r="E40" i="1"/>
  <c r="F40" i="1" s="1"/>
  <c r="E41" i="1"/>
  <c r="F41" i="1" s="1"/>
  <c r="E42" i="1"/>
  <c r="F42" i="1" s="1"/>
  <c r="E33" i="1"/>
  <c r="F33" i="1" s="1"/>
  <c r="E34" i="1"/>
  <c r="F34" i="1" s="1"/>
  <c r="E35" i="1"/>
  <c r="F35" i="1" s="1"/>
  <c r="E32" i="1"/>
  <c r="F32" i="1" s="1"/>
  <c r="E25" i="1"/>
  <c r="F25" i="1" s="1"/>
  <c r="E26" i="1"/>
  <c r="F26" i="1" s="1"/>
  <c r="E27" i="1"/>
  <c r="F27" i="1" s="1"/>
  <c r="E24" i="1"/>
  <c r="F24" i="1" s="1"/>
  <c r="B19" i="1"/>
  <c r="E19" i="1"/>
  <c r="B20" i="1"/>
  <c r="E20" i="1"/>
  <c r="C17" i="1"/>
  <c r="E12" i="1"/>
  <c r="F12" i="1" s="1"/>
  <c r="E13" i="1"/>
  <c r="F13" i="1" s="1"/>
  <c r="E14" i="1"/>
  <c r="F14" i="1" s="1"/>
  <c r="E11" i="1"/>
  <c r="F11" i="1" s="1"/>
  <c r="B17" i="1" l="1"/>
  <c r="E17" i="1"/>
  <c r="D20" i="1"/>
  <c r="D19" i="1"/>
  <c r="D18" i="1"/>
  <c r="B18" i="1"/>
  <c r="E18" i="1"/>
  <c r="D17" i="1"/>
  <c r="C20" i="1"/>
  <c r="C19" i="1"/>
  <c r="C18" i="1"/>
  <c r="E39" i="1"/>
  <c r="F39" i="1" s="1"/>
  <c r="D11" i="2"/>
  <c r="E11" i="2"/>
  <c r="F11" i="2"/>
  <c r="C11" i="2"/>
</calcChain>
</file>

<file path=xl/sharedStrings.xml><?xml version="1.0" encoding="utf-8"?>
<sst xmlns="http://schemas.openxmlformats.org/spreadsheetml/2006/main" count="181" uniqueCount="81">
  <si>
    <t>Volumi di gioco fisico - Serie storica 2018[1]-2021</t>
  </si>
  <si>
    <t>Periodo di riferimento</t>
  </si>
  <si>
    <t>Spesa[2]</t>
  </si>
  <si>
    <t>Vincite</t>
  </si>
  <si>
    <t>Erario</t>
  </si>
  <si>
    <t>2021 fino 31.08.2021</t>
  </si>
  <si>
    <t>Raccolta</t>
  </si>
  <si>
    <t>COMUNE</t>
  </si>
  <si>
    <t>Ambito</t>
  </si>
  <si>
    <t>Giocato* Fisico   (* per gli Apparecchi è l'Imponibile)</t>
  </si>
  <si>
    <t>Vincita Fisico (per gli Apparecchi sono le Vincite da Contatore)</t>
  </si>
  <si>
    <t>Erario Fisico</t>
  </si>
  <si>
    <t>Speso Fisico</t>
  </si>
  <si>
    <t>BOLGARE - Totale</t>
  </si>
  <si>
    <t>04_Grumello</t>
  </si>
  <si>
    <t>CALCINATE - Totale</t>
  </si>
  <si>
    <t>CASTELLI CALEPIO - Totale</t>
  </si>
  <si>
    <t>CHIUDUNO - Totale</t>
  </si>
  <si>
    <t>GRUMELLO DEL MONTE -Totale</t>
  </si>
  <si>
    <t>MORNICO AL SERIO - Totale</t>
  </si>
  <si>
    <t>PALOSCO - Totale</t>
  </si>
  <si>
    <t>TELGATE - Totale</t>
  </si>
  <si>
    <t>Etichette di riga</t>
  </si>
  <si>
    <t>Somma di GiocatoApparecchi</t>
  </si>
  <si>
    <t>Somma di GiocatoScommesse</t>
  </si>
  <si>
    <t>Somma di GiocatoNumeriLotto</t>
  </si>
  <si>
    <t>31/08/2021</t>
  </si>
  <si>
    <t>31/12/2019</t>
  </si>
  <si>
    <t>31/12/2020</t>
  </si>
  <si>
    <t>Totale complessivo</t>
  </si>
  <si>
    <t>Somma di ErarioComplessivo</t>
  </si>
  <si>
    <t>Somma di VinciteComplessive</t>
  </si>
  <si>
    <t>Somma di GiocatoComplessivo</t>
  </si>
  <si>
    <t>Somma di SpesoComp</t>
  </si>
  <si>
    <t>Apparecchi</t>
  </si>
  <si>
    <t>Scommesse</t>
  </si>
  <si>
    <t>Giochi numerici e lotterie</t>
  </si>
  <si>
    <t>Totale</t>
  </si>
  <si>
    <t>2021 - fino 31.08</t>
  </si>
  <si>
    <t>Ambito Territoriae</t>
  </si>
  <si>
    <t>Apparecchi (AWP, VLT, Comma 7)</t>
  </si>
  <si>
    <t>Lotterie</t>
  </si>
  <si>
    <t>Lotto</t>
  </si>
  <si>
    <t>Bingo</t>
  </si>
  <si>
    <t>Giochi a base sportiva</t>
  </si>
  <si>
    <t>Giochi a base ippica</t>
  </si>
  <si>
    <t>Giochi numerici a totalizzatore</t>
  </si>
  <si>
    <t>AWP</t>
  </si>
  <si>
    <t>VLT</t>
  </si>
  <si>
    <t>Comma 7</t>
  </si>
  <si>
    <t>Somma di GiocatoVlT</t>
  </si>
  <si>
    <t>Somma di GiocatoAWP</t>
  </si>
  <si>
    <t>Raccolta  da Scommesse – dettaglio -  Serie storica 2018-2021</t>
  </si>
  <si>
    <t>Ippiche</t>
  </si>
  <si>
    <t>Sportive</t>
  </si>
  <si>
    <t>Virtuali</t>
  </si>
  <si>
    <t>Somma di GiocatoIppica</t>
  </si>
  <si>
    <t>Somma di GiocatoSport</t>
  </si>
  <si>
    <t>Somma di GiocatoVirtuali</t>
  </si>
  <si>
    <t>Giochi numerici</t>
  </si>
  <si>
    <t>Somma di GiocatoNumeri</t>
  </si>
  <si>
    <t>Somma di GiocatoLotto</t>
  </si>
  <si>
    <t>Somma di GiocatoLotterie</t>
  </si>
  <si>
    <t>Totale Ambito</t>
  </si>
  <si>
    <t>Bolgare</t>
  </si>
  <si>
    <t>Calcinate</t>
  </si>
  <si>
    <t>Castelli calepio</t>
  </si>
  <si>
    <t>Chiuduno</t>
  </si>
  <si>
    <t>Grumello del monte</t>
  </si>
  <si>
    <t>Mornico al serio</t>
  </si>
  <si>
    <t>Palosco</t>
  </si>
  <si>
    <t>Telgate</t>
  </si>
  <si>
    <t>Importi</t>
  </si>
  <si>
    <t>Giocato nel 1° bimestre</t>
  </si>
  <si>
    <t>Giocato nel 2° bimestre</t>
  </si>
  <si>
    <t>Giocato nel 3° bimestre</t>
  </si>
  <si>
    <t>Giocato nel 4° bimestre</t>
  </si>
  <si>
    <t>%</t>
  </si>
  <si>
    <t>28/02/2021</t>
  </si>
  <si>
    <t>30/04/2021</t>
  </si>
  <si>
    <t>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</si>
</sst>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  <fill>
      <patternFill patternType="solid">
        <fgColor rgb="FFED7D3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ED7D31"/>
      </bottom>
      <diagonal/>
    </border>
    <border>
      <left style="medium">
        <color rgb="FFED7D31"/>
      </left>
      <right/>
      <top/>
      <bottom/>
      <diagonal/>
    </border>
    <border>
      <left/>
      <right style="medium">
        <color rgb="FFED7D31"/>
      </right>
      <top/>
      <bottom/>
      <diagonal/>
    </border>
    <border>
      <left style="medium">
        <color rgb="FFED7D31"/>
      </left>
      <right/>
      <top/>
      <bottom style="medium">
        <color rgb="FFED7D31"/>
      </bottom>
      <diagonal/>
    </border>
    <border>
      <left/>
      <right style="medium">
        <color rgb="FFED7D31"/>
      </right>
      <top/>
      <bottom style="medium">
        <color rgb="FFED7D31"/>
      </bottom>
      <diagonal/>
    </border>
    <border>
      <left style="medium">
        <color rgb="FFED7D31"/>
      </left>
      <right/>
      <top style="medium">
        <color rgb="FFED7D31"/>
      </top>
      <bottom/>
      <diagonal/>
    </border>
    <border>
      <left/>
      <right/>
      <top style="medium">
        <color rgb="FFED7D31"/>
      </top>
      <bottom/>
      <diagonal/>
    </border>
    <border>
      <left/>
      <right style="medium">
        <color rgb="FFED7D31"/>
      </right>
      <top style="medium">
        <color rgb="FFED7D3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7" fillId="0" borderId="1" xfId="3" applyBorder="1" applyAlignment="1">
      <alignment vertical="center"/>
    </xf>
    <xf numFmtId="0" fontId="7" fillId="0" borderId="0" xfId="3" applyAlignment="1">
      <alignment horizontal="justify" vertical="center"/>
    </xf>
    <xf numFmtId="43" fontId="0" fillId="0" borderId="0" xfId="1" applyFont="1"/>
    <xf numFmtId="0" fontId="8" fillId="0" borderId="2" xfId="0" applyFont="1" applyBorder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1" fillId="2" borderId="0" xfId="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0" xfId="0" applyNumberFormat="1" applyFont="1"/>
    <xf numFmtId="0" fontId="0" fillId="0" borderId="4" xfId="0" applyFont="1" applyBorder="1" applyAlignment="1">
      <alignment vertical="center"/>
    </xf>
    <xf numFmtId="3" fontId="0" fillId="0" borderId="0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3" fontId="0" fillId="0" borderId="13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169" fontId="0" fillId="0" borderId="0" xfId="2" applyNumberFormat="1" applyFont="1" applyBorder="1" applyAlignment="1">
      <alignment horizontal="center" vertical="center"/>
    </xf>
    <xf numFmtId="9" fontId="0" fillId="0" borderId="0" xfId="2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169" fontId="0" fillId="0" borderId="0" xfId="2" applyNumberFormat="1" applyFont="1" applyAlignment="1">
      <alignment horizontal="center" vertical="center"/>
    </xf>
    <xf numFmtId="9" fontId="0" fillId="0" borderId="0" xfId="2" applyNumberFormat="1" applyFont="1" applyAlignment="1">
      <alignment horizontal="center" vertical="center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topLeftCell="A79" workbookViewId="0">
      <selection activeCell="E93" sqref="A83:E93"/>
    </sheetView>
  </sheetViews>
  <sheetFormatPr defaultRowHeight="15" x14ac:dyDescent="0.25"/>
  <cols>
    <col min="2" max="2" width="15.42578125" bestFit="1" customWidth="1"/>
    <col min="3" max="3" width="15.28515625" bestFit="1" customWidth="1"/>
    <col min="4" max="5" width="14.42578125" bestFit="1" customWidth="1"/>
    <col min="6" max="6" width="10.85546875" bestFit="1" customWidth="1"/>
    <col min="8" max="8" width="18.5703125" customWidth="1"/>
    <col min="9" max="9" width="27.28515625" bestFit="1" customWidth="1"/>
    <col min="10" max="10" width="48.28515625" bestFit="1" customWidth="1"/>
    <col min="11" max="13" width="14.28515625" bestFit="1" customWidth="1"/>
  </cols>
  <sheetData>
    <row r="1" spans="1:13" ht="15.75" thickBot="1" x14ac:dyDescent="0.3">
      <c r="A1" s="6" t="s">
        <v>0</v>
      </c>
      <c r="B1" s="6"/>
      <c r="C1" s="6"/>
      <c r="D1" s="6"/>
      <c r="E1" s="6"/>
    </row>
    <row r="2" spans="1:13" ht="15.75" x14ac:dyDescent="0.25">
      <c r="A2" s="15" t="s">
        <v>1</v>
      </c>
      <c r="B2" s="16" t="s">
        <v>2</v>
      </c>
      <c r="C2" s="16" t="s">
        <v>6</v>
      </c>
      <c r="D2" s="17" t="s">
        <v>3</v>
      </c>
      <c r="E2" s="18" t="s">
        <v>4</v>
      </c>
    </row>
    <row r="3" spans="1:13" x14ac:dyDescent="0.25">
      <c r="A3" s="9">
        <v>2018</v>
      </c>
      <c r="B3" s="10">
        <v>21702317.819999997</v>
      </c>
      <c r="C3" s="10">
        <v>107489840.36</v>
      </c>
      <c r="D3" s="10">
        <v>86573996.249999985</v>
      </c>
      <c r="E3" s="11">
        <v>11701014.970000001</v>
      </c>
      <c r="M3" s="8"/>
    </row>
    <row r="4" spans="1:13" x14ac:dyDescent="0.25">
      <c r="A4" s="9">
        <v>2019</v>
      </c>
      <c r="B4" s="10">
        <v>22277578.099999998</v>
      </c>
      <c r="C4" s="10">
        <v>103598355.57000001</v>
      </c>
      <c r="D4" s="10">
        <v>81320777.459999993</v>
      </c>
      <c r="E4" s="11">
        <v>13007860.770000001</v>
      </c>
      <c r="J4" s="8"/>
      <c r="K4" s="8"/>
      <c r="L4" s="8"/>
      <c r="M4" s="8"/>
    </row>
    <row r="5" spans="1:13" x14ac:dyDescent="0.25">
      <c r="A5" s="9">
        <v>2020</v>
      </c>
      <c r="B5" s="10">
        <v>11393035.159999998</v>
      </c>
      <c r="C5" s="10">
        <v>45932439.600000001</v>
      </c>
      <c r="D5" s="10">
        <v>34539404.449999996</v>
      </c>
      <c r="E5" s="11">
        <v>6536527.8499999996</v>
      </c>
      <c r="J5" s="8"/>
      <c r="K5" s="8"/>
      <c r="L5" s="8"/>
      <c r="M5" s="8"/>
    </row>
    <row r="6" spans="1:13" ht="15.75" thickBot="1" x14ac:dyDescent="0.3">
      <c r="A6" s="12" t="s">
        <v>5</v>
      </c>
      <c r="B6" s="13">
        <v>7170808.2399999993</v>
      </c>
      <c r="C6" s="13">
        <v>26872735.240000002</v>
      </c>
      <c r="D6" s="13">
        <v>19701927.009999998</v>
      </c>
      <c r="E6" s="14">
        <v>3780856.8000000003</v>
      </c>
      <c r="J6" s="8"/>
      <c r="K6" s="8"/>
      <c r="L6" s="8"/>
      <c r="M6" s="8"/>
    </row>
    <row r="7" spans="1:13" x14ac:dyDescent="0.25">
      <c r="J7" s="8"/>
      <c r="K7" s="8"/>
      <c r="L7" s="8"/>
      <c r="M7" s="8"/>
    </row>
    <row r="8" spans="1:13" x14ac:dyDescent="0.25">
      <c r="J8" s="8"/>
      <c r="K8" s="8"/>
      <c r="L8" s="8"/>
      <c r="M8" s="8"/>
    </row>
    <row r="9" spans="1:13" x14ac:dyDescent="0.25">
      <c r="A9" s="7"/>
      <c r="H9" t="s">
        <v>22</v>
      </c>
      <c r="I9" t="s">
        <v>23</v>
      </c>
      <c r="J9" s="8" t="s">
        <v>24</v>
      </c>
      <c r="K9" s="8" t="s">
        <v>25</v>
      </c>
      <c r="L9" s="8"/>
      <c r="M9" s="8"/>
    </row>
    <row r="10" spans="1:13" ht="47.25" x14ac:dyDescent="0.25">
      <c r="A10" s="29" t="s">
        <v>1</v>
      </c>
      <c r="B10" s="30" t="s">
        <v>34</v>
      </c>
      <c r="C10" s="30" t="s">
        <v>35</v>
      </c>
      <c r="D10" s="31" t="s">
        <v>36</v>
      </c>
      <c r="E10" s="32" t="s">
        <v>37</v>
      </c>
      <c r="L10" s="8"/>
      <c r="M10" s="8"/>
    </row>
    <row r="11" spans="1:13" x14ac:dyDescent="0.25">
      <c r="A11" s="33">
        <v>2018</v>
      </c>
      <c r="B11" s="28">
        <v>89872615.659999996</v>
      </c>
      <c r="C11" s="28">
        <v>2393161.85</v>
      </c>
      <c r="D11" s="28">
        <v>15224062.859999998</v>
      </c>
      <c r="E11" s="34">
        <f>SUM(B11:D11)</f>
        <v>107489840.36999999</v>
      </c>
      <c r="F11" s="26">
        <f>SUM(E11-C3)</f>
        <v>9.9999904632568359E-3</v>
      </c>
      <c r="H11" t="s">
        <v>27</v>
      </c>
      <c r="I11">
        <v>84905551.269999996</v>
      </c>
      <c r="J11" s="8">
        <v>3406035.9499999997</v>
      </c>
      <c r="K11" s="8">
        <v>15286768.339999998</v>
      </c>
      <c r="L11" s="8"/>
      <c r="M11" s="8"/>
    </row>
    <row r="12" spans="1:13" x14ac:dyDescent="0.25">
      <c r="A12" s="33">
        <v>2019</v>
      </c>
      <c r="B12" s="28">
        <v>84905551.269999996</v>
      </c>
      <c r="C12" s="28">
        <v>3406035.9499999997</v>
      </c>
      <c r="D12" s="28">
        <v>15286768.339999998</v>
      </c>
      <c r="E12" s="34">
        <f t="shared" ref="E12:E14" si="0">SUM(B12:D12)</f>
        <v>103598355.56</v>
      </c>
      <c r="F12" s="26">
        <f t="shared" ref="F12:F14" si="1">SUM(E12-C4)</f>
        <v>-1.000000536441803E-2</v>
      </c>
      <c r="H12" t="s">
        <v>28</v>
      </c>
      <c r="I12">
        <v>32074757.049999997</v>
      </c>
      <c r="J12">
        <v>1437454.55</v>
      </c>
      <c r="K12">
        <v>12420228</v>
      </c>
    </row>
    <row r="13" spans="1:13" x14ac:dyDescent="0.25">
      <c r="A13" s="33">
        <v>2020</v>
      </c>
      <c r="B13" s="28">
        <v>32074757.049999997</v>
      </c>
      <c r="C13" s="28">
        <v>1437454.55</v>
      </c>
      <c r="D13" s="28">
        <v>12420228</v>
      </c>
      <c r="E13" s="34">
        <f t="shared" si="0"/>
        <v>45932439.599999994</v>
      </c>
      <c r="F13" s="26">
        <f t="shared" si="1"/>
        <v>-7.4505805969238281E-9</v>
      </c>
      <c r="H13" t="s">
        <v>26</v>
      </c>
      <c r="I13">
        <v>13263850.74</v>
      </c>
      <c r="J13" s="8">
        <v>233156.00000000003</v>
      </c>
      <c r="K13" s="8">
        <v>13375728.5</v>
      </c>
    </row>
    <row r="14" spans="1:13" x14ac:dyDescent="0.25">
      <c r="A14" s="35" t="s">
        <v>38</v>
      </c>
      <c r="B14" s="36">
        <v>13263850.74</v>
      </c>
      <c r="C14" s="36">
        <v>233156.00000000003</v>
      </c>
      <c r="D14" s="36">
        <v>13375728.5</v>
      </c>
      <c r="E14" s="37">
        <f t="shared" si="0"/>
        <v>26872735.240000002</v>
      </c>
      <c r="F14" s="26">
        <f t="shared" si="1"/>
        <v>0</v>
      </c>
    </row>
    <row r="16" spans="1:13" ht="47.25" x14ac:dyDescent="0.25">
      <c r="A16" s="29" t="s">
        <v>1</v>
      </c>
      <c r="B16" s="30" t="s">
        <v>34</v>
      </c>
      <c r="C16" s="30" t="s">
        <v>35</v>
      </c>
      <c r="D16" s="31" t="s">
        <v>36</v>
      </c>
      <c r="E16" s="32" t="s">
        <v>37</v>
      </c>
    </row>
    <row r="17" spans="1:16" x14ac:dyDescent="0.25">
      <c r="A17" s="33">
        <v>2018</v>
      </c>
      <c r="B17" s="38">
        <f>B11/$E11</f>
        <v>0.83610335033191752</v>
      </c>
      <c r="C17" s="38">
        <f t="shared" ref="C17:E17" si="2">C11/$E11</f>
        <v>2.226407483500108E-2</v>
      </c>
      <c r="D17" s="38">
        <f t="shared" si="2"/>
        <v>0.14163257483308139</v>
      </c>
      <c r="E17" s="39">
        <f t="shared" si="2"/>
        <v>1</v>
      </c>
      <c r="H17" t="s">
        <v>39</v>
      </c>
      <c r="I17" t="s">
        <v>40</v>
      </c>
      <c r="J17" t="s">
        <v>41</v>
      </c>
      <c r="K17" t="s">
        <v>42</v>
      </c>
      <c r="L17" t="s">
        <v>43</v>
      </c>
      <c r="M17" t="s">
        <v>44</v>
      </c>
      <c r="N17" t="s">
        <v>45</v>
      </c>
      <c r="O17" t="s">
        <v>46</v>
      </c>
      <c r="P17" t="s">
        <v>37</v>
      </c>
    </row>
    <row r="18" spans="1:16" x14ac:dyDescent="0.25">
      <c r="A18" s="33">
        <v>2019</v>
      </c>
      <c r="B18" s="38">
        <f t="shared" ref="B18:E18" si="3">B12/$E12</f>
        <v>0.81956466211305945</v>
      </c>
      <c r="C18" s="38">
        <f t="shared" si="3"/>
        <v>3.2877316744929996E-2</v>
      </c>
      <c r="D18" s="38">
        <f t="shared" si="3"/>
        <v>0.14755802114201047</v>
      </c>
      <c r="E18" s="39">
        <f t="shared" si="3"/>
        <v>1</v>
      </c>
      <c r="H18" t="s">
        <v>14</v>
      </c>
      <c r="I18">
        <v>89872615.659999996</v>
      </c>
      <c r="J18">
        <v>8514396.8599999975</v>
      </c>
      <c r="K18">
        <v>5696732.5</v>
      </c>
      <c r="L18">
        <v>0</v>
      </c>
      <c r="M18">
        <v>2393144.85</v>
      </c>
      <c r="N18">
        <v>17</v>
      </c>
      <c r="O18">
        <v>1012933.5</v>
      </c>
      <c r="P18">
        <v>107489840.36999999</v>
      </c>
    </row>
    <row r="19" spans="1:16" x14ac:dyDescent="0.25">
      <c r="A19" s="33">
        <v>2020</v>
      </c>
      <c r="B19" s="38">
        <f t="shared" ref="B19:E19" si="4">B13/$E13</f>
        <v>0.69830292771995506</v>
      </c>
      <c r="C19" s="38">
        <f t="shared" si="4"/>
        <v>3.1294975022402256E-2</v>
      </c>
      <c r="D19" s="38">
        <f t="shared" si="4"/>
        <v>0.27040209725764275</v>
      </c>
      <c r="E19" s="39">
        <f t="shared" si="4"/>
        <v>1</v>
      </c>
    </row>
    <row r="20" spans="1:16" x14ac:dyDescent="0.25">
      <c r="A20" s="35" t="s">
        <v>38</v>
      </c>
      <c r="B20" s="38">
        <f t="shared" ref="B20:E20" si="5">B14/$E14</f>
        <v>0.49358022626058512</v>
      </c>
      <c r="C20" s="38">
        <f t="shared" si="5"/>
        <v>8.6763032463084699E-3</v>
      </c>
      <c r="D20" s="38">
        <f t="shared" si="5"/>
        <v>0.49774347049310635</v>
      </c>
      <c r="E20" s="39">
        <f t="shared" si="5"/>
        <v>1</v>
      </c>
    </row>
    <row r="22" spans="1:16" ht="15.75" thickBot="1" x14ac:dyDescent="0.3"/>
    <row r="23" spans="1:16" ht="15.75" x14ac:dyDescent="0.25">
      <c r="A23" s="19" t="s">
        <v>1</v>
      </c>
      <c r="B23" s="20" t="s">
        <v>47</v>
      </c>
      <c r="C23" s="20" t="s">
        <v>48</v>
      </c>
      <c r="D23" s="21" t="s">
        <v>49</v>
      </c>
      <c r="E23" s="20" t="s">
        <v>37</v>
      </c>
      <c r="H23" t="s">
        <v>22</v>
      </c>
      <c r="I23" t="s">
        <v>50</v>
      </c>
      <c r="J23" t="s">
        <v>51</v>
      </c>
    </row>
    <row r="24" spans="1:16" x14ac:dyDescent="0.25">
      <c r="A24" s="23">
        <v>2018</v>
      </c>
      <c r="B24" s="3">
        <v>29629993.050000001</v>
      </c>
      <c r="C24" s="3">
        <v>59983981.170000002</v>
      </c>
      <c r="D24" s="3">
        <v>258641.43999999997</v>
      </c>
      <c r="E24" s="3">
        <f>SUM(B24:D24)</f>
        <v>89872615.659999996</v>
      </c>
      <c r="F24" s="2">
        <f>E24-B11</f>
        <v>0</v>
      </c>
    </row>
    <row r="25" spans="1:16" x14ac:dyDescent="0.25">
      <c r="A25" s="23">
        <v>2019</v>
      </c>
      <c r="B25" s="3">
        <v>28891811.760000005</v>
      </c>
      <c r="C25" s="3">
        <v>56013739.510000005</v>
      </c>
      <c r="E25" s="3">
        <f t="shared" ref="E25:E27" si="6">SUM(B25:D25)</f>
        <v>84905551.270000011</v>
      </c>
      <c r="F25" s="2">
        <f t="shared" ref="F25:F27" si="7">E25-B12</f>
        <v>0</v>
      </c>
      <c r="H25" t="s">
        <v>27</v>
      </c>
      <c r="I25">
        <v>56013739.510000005</v>
      </c>
      <c r="J25">
        <v>28891811.760000005</v>
      </c>
    </row>
    <row r="26" spans="1:16" x14ac:dyDescent="0.25">
      <c r="A26" s="23">
        <v>2020</v>
      </c>
      <c r="B26" s="3">
        <v>12310838.350000001</v>
      </c>
      <c r="C26" s="3">
        <v>19763918.699999999</v>
      </c>
      <c r="E26" s="3">
        <f t="shared" si="6"/>
        <v>32074757.050000001</v>
      </c>
      <c r="F26" s="2">
        <f t="shared" si="7"/>
        <v>0</v>
      </c>
      <c r="H26" t="s">
        <v>28</v>
      </c>
      <c r="I26">
        <v>19763918.699999999</v>
      </c>
      <c r="J26">
        <v>12310838.350000001</v>
      </c>
    </row>
    <row r="27" spans="1:16" ht="15.75" thickBot="1" x14ac:dyDescent="0.3">
      <c r="A27" s="24" t="s">
        <v>38</v>
      </c>
      <c r="B27" s="5">
        <v>4407221.1400000006</v>
      </c>
      <c r="C27" s="5">
        <v>8856629.5999999996</v>
      </c>
      <c r="D27" s="1"/>
      <c r="E27" s="3">
        <f t="shared" si="6"/>
        <v>13263850.74</v>
      </c>
      <c r="F27" s="2">
        <f t="shared" si="7"/>
        <v>0</v>
      </c>
      <c r="H27" t="s">
        <v>26</v>
      </c>
      <c r="I27">
        <v>8856629.5999999996</v>
      </c>
      <c r="J27">
        <v>4407221.1400000006</v>
      </c>
    </row>
    <row r="30" spans="1:16" ht="16.5" thickBot="1" x14ac:dyDescent="0.3">
      <c r="A30" s="41" t="s">
        <v>52</v>
      </c>
      <c r="B30" s="41"/>
      <c r="C30" s="41"/>
      <c r="D30" s="41"/>
      <c r="E30" s="41"/>
    </row>
    <row r="31" spans="1:16" ht="15.75" x14ac:dyDescent="0.25">
      <c r="A31" s="19" t="s">
        <v>1</v>
      </c>
      <c r="B31" s="20" t="s">
        <v>53</v>
      </c>
      <c r="C31" s="20" t="s">
        <v>54</v>
      </c>
      <c r="D31" s="20" t="s">
        <v>55</v>
      </c>
      <c r="E31" s="22" t="s">
        <v>37</v>
      </c>
      <c r="H31" t="s">
        <v>22</v>
      </c>
      <c r="I31" t="s">
        <v>56</v>
      </c>
      <c r="J31" t="s">
        <v>57</v>
      </c>
      <c r="K31" t="s">
        <v>58</v>
      </c>
    </row>
    <row r="32" spans="1:16" x14ac:dyDescent="0.25">
      <c r="A32" s="23">
        <v>2018</v>
      </c>
      <c r="B32" s="3">
        <v>17</v>
      </c>
      <c r="C32" s="3">
        <v>1597495.2</v>
      </c>
      <c r="D32" s="3">
        <v>795649.65</v>
      </c>
      <c r="E32" s="4">
        <f>SUM(B32:D32)</f>
        <v>2393161.85</v>
      </c>
      <c r="F32" s="2">
        <f>E32-C11</f>
        <v>0</v>
      </c>
    </row>
    <row r="33" spans="1:12" x14ac:dyDescent="0.25">
      <c r="A33" s="23">
        <v>2019</v>
      </c>
      <c r="B33" s="3">
        <v>3795</v>
      </c>
      <c r="C33" s="3">
        <v>2040930.1</v>
      </c>
      <c r="D33" s="3">
        <v>1361310.85</v>
      </c>
      <c r="E33" s="4">
        <f t="shared" ref="E33:E35" si="8">SUM(B33:D33)</f>
        <v>3406035.95</v>
      </c>
      <c r="F33" s="2">
        <f t="shared" ref="F33:F35" si="9">E33-C12</f>
        <v>0</v>
      </c>
      <c r="H33" t="s">
        <v>27</v>
      </c>
      <c r="I33">
        <v>3795</v>
      </c>
      <c r="J33">
        <v>2040930.1</v>
      </c>
      <c r="K33">
        <v>1361310.85</v>
      </c>
    </row>
    <row r="34" spans="1:12" x14ac:dyDescent="0.25">
      <c r="A34" s="23">
        <v>2020</v>
      </c>
      <c r="B34" s="3">
        <v>3296</v>
      </c>
      <c r="C34" s="3">
        <v>1251893.6500000001</v>
      </c>
      <c r="D34" s="3">
        <v>182264.9</v>
      </c>
      <c r="E34" s="4">
        <f t="shared" si="8"/>
        <v>1437454.55</v>
      </c>
      <c r="F34" s="2">
        <f t="shared" si="9"/>
        <v>0</v>
      </c>
      <c r="H34" t="s">
        <v>28</v>
      </c>
      <c r="I34">
        <v>3296</v>
      </c>
      <c r="J34">
        <v>1251893.6500000001</v>
      </c>
      <c r="K34">
        <v>182264.9</v>
      </c>
    </row>
    <row r="35" spans="1:12" ht="15.75" thickBot="1" x14ac:dyDescent="0.3">
      <c r="A35" s="24" t="s">
        <v>38</v>
      </c>
      <c r="B35" s="40">
        <v>1515</v>
      </c>
      <c r="C35" s="5">
        <v>199455.85</v>
      </c>
      <c r="D35" s="5">
        <v>32185.15</v>
      </c>
      <c r="E35" s="4">
        <f t="shared" si="8"/>
        <v>233156</v>
      </c>
      <c r="F35" s="2">
        <f t="shared" si="9"/>
        <v>0</v>
      </c>
      <c r="H35" t="s">
        <v>26</v>
      </c>
      <c r="I35">
        <v>1515</v>
      </c>
      <c r="J35">
        <v>199455.85</v>
      </c>
      <c r="K35">
        <v>32185.15</v>
      </c>
    </row>
    <row r="37" spans="1:12" ht="15.75" thickBot="1" x14ac:dyDescent="0.3"/>
    <row r="38" spans="1:12" ht="31.5" x14ac:dyDescent="0.25">
      <c r="A38" s="19" t="s">
        <v>1</v>
      </c>
      <c r="B38" s="21" t="s">
        <v>59</v>
      </c>
      <c r="C38" s="20" t="s">
        <v>42</v>
      </c>
      <c r="D38" s="20" t="s">
        <v>41</v>
      </c>
      <c r="E38" s="22" t="s">
        <v>37</v>
      </c>
      <c r="I38" t="s">
        <v>22</v>
      </c>
      <c r="J38" t="s">
        <v>60</v>
      </c>
      <c r="K38" t="s">
        <v>61</v>
      </c>
      <c r="L38" t="s">
        <v>62</v>
      </c>
    </row>
    <row r="39" spans="1:12" x14ac:dyDescent="0.25">
      <c r="A39" s="23">
        <v>2018</v>
      </c>
      <c r="B39" s="3">
        <v>1012933.5</v>
      </c>
      <c r="C39" s="3">
        <v>5696732.5</v>
      </c>
      <c r="D39" s="3">
        <v>8514396.8599999975</v>
      </c>
      <c r="E39" s="4">
        <f>SUM(B39:D39)</f>
        <v>15224062.859999998</v>
      </c>
      <c r="F39" s="2">
        <f>E39-D11</f>
        <v>0</v>
      </c>
    </row>
    <row r="40" spans="1:12" x14ac:dyDescent="0.25">
      <c r="A40" s="23">
        <v>2019</v>
      </c>
      <c r="B40" s="3">
        <v>1140362.5</v>
      </c>
      <c r="C40" s="3">
        <v>5813982.5</v>
      </c>
      <c r="D40" s="3">
        <v>8332423.3400000008</v>
      </c>
      <c r="E40" s="4">
        <f t="shared" ref="E40:E42" si="10">SUM(B40:D40)</f>
        <v>15286768.34</v>
      </c>
      <c r="F40" s="2">
        <f t="shared" ref="F40:F42" si="11">E40-D12</f>
        <v>0</v>
      </c>
      <c r="I40" t="s">
        <v>27</v>
      </c>
      <c r="J40">
        <v>1140362.5</v>
      </c>
      <c r="K40">
        <v>5813982.5</v>
      </c>
      <c r="L40">
        <v>8332423.3400000008</v>
      </c>
    </row>
    <row r="41" spans="1:12" x14ac:dyDescent="0.25">
      <c r="A41" s="23">
        <v>2020</v>
      </c>
      <c r="B41" s="3">
        <v>786351</v>
      </c>
      <c r="C41" s="3">
        <v>4453427</v>
      </c>
      <c r="D41" s="3">
        <v>7180450</v>
      </c>
      <c r="E41" s="4">
        <f t="shared" si="10"/>
        <v>12420228</v>
      </c>
      <c r="F41" s="2">
        <f t="shared" si="11"/>
        <v>0</v>
      </c>
      <c r="I41" t="s">
        <v>28</v>
      </c>
      <c r="J41">
        <v>786351</v>
      </c>
      <c r="K41">
        <v>4453427</v>
      </c>
      <c r="L41">
        <v>7180450</v>
      </c>
    </row>
    <row r="42" spans="1:12" ht="15.75" thickBot="1" x14ac:dyDescent="0.3">
      <c r="A42" s="24" t="s">
        <v>38</v>
      </c>
      <c r="B42" s="5">
        <v>692387</v>
      </c>
      <c r="C42" s="5">
        <v>4064191.5</v>
      </c>
      <c r="D42" s="5">
        <v>8619150</v>
      </c>
      <c r="E42" s="4">
        <f t="shared" si="10"/>
        <v>13375728.5</v>
      </c>
      <c r="F42" s="2">
        <f t="shared" si="11"/>
        <v>0</v>
      </c>
      <c r="I42" t="s">
        <v>26</v>
      </c>
      <c r="J42">
        <v>692387</v>
      </c>
      <c r="K42">
        <v>4064191.5</v>
      </c>
      <c r="L42">
        <v>8619150</v>
      </c>
    </row>
    <row r="45" spans="1:12" x14ac:dyDescent="0.25">
      <c r="A45" t="s">
        <v>7</v>
      </c>
      <c r="B45" t="s">
        <v>12</v>
      </c>
      <c r="C45" t="s">
        <v>9</v>
      </c>
      <c r="D45" t="s">
        <v>10</v>
      </c>
      <c r="E45" t="s">
        <v>11</v>
      </c>
    </row>
    <row r="46" spans="1:12" x14ac:dyDescent="0.25">
      <c r="A46" t="s">
        <v>13</v>
      </c>
      <c r="B46" s="8">
        <v>969292.15</v>
      </c>
      <c r="C46" s="8">
        <v>3101616.97</v>
      </c>
      <c r="D46" s="8">
        <v>2174650.23</v>
      </c>
      <c r="E46" s="8">
        <v>531182.31999999995</v>
      </c>
    </row>
    <row r="47" spans="1:12" x14ac:dyDescent="0.25">
      <c r="A47" t="s">
        <v>15</v>
      </c>
      <c r="B47" s="8">
        <v>2680014.1800000002</v>
      </c>
      <c r="C47" s="8">
        <v>10961103.34</v>
      </c>
      <c r="D47" s="8">
        <v>8267637.7800000003</v>
      </c>
      <c r="E47" s="8">
        <v>1466477.01</v>
      </c>
    </row>
    <row r="48" spans="1:12" x14ac:dyDescent="0.25">
      <c r="A48" t="s">
        <v>16</v>
      </c>
      <c r="B48" s="8">
        <v>2528816.66</v>
      </c>
      <c r="C48" s="8">
        <v>7874535.8899999997</v>
      </c>
      <c r="D48" s="8">
        <v>5706955.6200000001</v>
      </c>
      <c r="E48" s="8">
        <v>1377005.46</v>
      </c>
    </row>
    <row r="49" spans="1:5" x14ac:dyDescent="0.25">
      <c r="A49" t="s">
        <v>17</v>
      </c>
      <c r="B49" s="8">
        <v>1494762.55</v>
      </c>
      <c r="C49" s="8">
        <v>5030727.54</v>
      </c>
      <c r="D49" s="8">
        <v>3665588.24</v>
      </c>
      <c r="E49" s="8">
        <v>863632.51</v>
      </c>
    </row>
    <row r="50" spans="1:5" x14ac:dyDescent="0.25">
      <c r="A50" t="s">
        <v>18</v>
      </c>
      <c r="B50" s="8">
        <v>8716627.0099999998</v>
      </c>
      <c r="C50" s="8">
        <v>57658189.090000004</v>
      </c>
      <c r="D50" s="8">
        <v>48920504.369999997</v>
      </c>
      <c r="E50" s="8">
        <v>4562196.05</v>
      </c>
    </row>
    <row r="51" spans="1:5" x14ac:dyDescent="0.25">
      <c r="A51" t="s">
        <v>19</v>
      </c>
      <c r="B51" s="8">
        <v>1135220.42</v>
      </c>
      <c r="C51" s="8">
        <v>3616677.6</v>
      </c>
      <c r="D51" s="8">
        <v>2631342.35</v>
      </c>
      <c r="E51" s="8">
        <v>646216.04</v>
      </c>
    </row>
    <row r="52" spans="1:5" x14ac:dyDescent="0.25">
      <c r="A52" t="s">
        <v>20</v>
      </c>
      <c r="B52" s="8">
        <v>3092351.88</v>
      </c>
      <c r="C52" s="8">
        <v>15715069.810000001</v>
      </c>
      <c r="D52" s="8">
        <v>12771590.029999999</v>
      </c>
      <c r="E52" s="8">
        <v>1673205.15</v>
      </c>
    </row>
    <row r="53" spans="1:5" x14ac:dyDescent="0.25">
      <c r="A53" t="s">
        <v>21</v>
      </c>
      <c r="B53" s="8">
        <v>1085232.97</v>
      </c>
      <c r="C53" s="8">
        <v>3531920.12</v>
      </c>
      <c r="D53" s="8">
        <v>2435727.63</v>
      </c>
      <c r="E53" s="8">
        <v>581100.43000000005</v>
      </c>
    </row>
    <row r="54" spans="1:5" x14ac:dyDescent="0.25">
      <c r="A54" t="s">
        <v>63</v>
      </c>
      <c r="B54" s="8">
        <f>SUM(B46:B53)</f>
        <v>21702317.819999997</v>
      </c>
      <c r="C54" s="8">
        <f>SUM(C46:C53)</f>
        <v>107489840.36</v>
      </c>
      <c r="D54" s="8">
        <f>SUM(D46:D53)</f>
        <v>86573996.249999985</v>
      </c>
      <c r="E54" s="8">
        <f>SUM(E46:E53)</f>
        <v>11701014.970000001</v>
      </c>
    </row>
    <row r="56" spans="1:5" ht="15.75" x14ac:dyDescent="0.25">
      <c r="B56" s="16" t="s">
        <v>2</v>
      </c>
      <c r="C56" s="16" t="s">
        <v>6</v>
      </c>
      <c r="D56" s="17" t="s">
        <v>3</v>
      </c>
      <c r="E56" s="18" t="s">
        <v>4</v>
      </c>
    </row>
    <row r="58" spans="1:5" ht="15.75" x14ac:dyDescent="0.25">
      <c r="A58" t="s">
        <v>7</v>
      </c>
      <c r="B58" s="16" t="s">
        <v>2</v>
      </c>
      <c r="C58" s="16" t="s">
        <v>6</v>
      </c>
      <c r="D58" s="17" t="s">
        <v>3</v>
      </c>
      <c r="E58" s="18" t="s">
        <v>4</v>
      </c>
    </row>
    <row r="59" spans="1:5" x14ac:dyDescent="0.25">
      <c r="A59" t="s">
        <v>64</v>
      </c>
      <c r="B59" s="8">
        <v>1077893.04</v>
      </c>
      <c r="C59" s="8">
        <v>3252663.49</v>
      </c>
      <c r="D59" s="8">
        <v>2174770.4500000002</v>
      </c>
      <c r="E59" s="8">
        <v>604203.09</v>
      </c>
    </row>
    <row r="60" spans="1:5" x14ac:dyDescent="0.25">
      <c r="A60" t="s">
        <v>65</v>
      </c>
      <c r="B60" s="8">
        <v>2626919.4500000002</v>
      </c>
      <c r="C60" s="8">
        <v>10469377.51</v>
      </c>
      <c r="D60" s="8">
        <v>7842458.0599999996</v>
      </c>
      <c r="E60" s="8">
        <v>1584087.97</v>
      </c>
    </row>
    <row r="61" spans="1:5" x14ac:dyDescent="0.25">
      <c r="A61" t="s">
        <v>66</v>
      </c>
      <c r="B61" s="8">
        <v>2564251.38</v>
      </c>
      <c r="C61" s="8">
        <v>7973911.4100000001</v>
      </c>
      <c r="D61" s="8">
        <v>5409660.0300000003</v>
      </c>
      <c r="E61" s="8">
        <v>1543504.4</v>
      </c>
    </row>
    <row r="62" spans="1:5" x14ac:dyDescent="0.25">
      <c r="A62" t="s">
        <v>67</v>
      </c>
      <c r="B62" s="8">
        <v>1470264.97</v>
      </c>
      <c r="C62" s="8">
        <v>4737114.7</v>
      </c>
      <c r="D62" s="8">
        <v>3266849.73</v>
      </c>
      <c r="E62" s="8">
        <v>883171.72</v>
      </c>
    </row>
    <row r="63" spans="1:5" x14ac:dyDescent="0.25">
      <c r="A63" t="s">
        <v>68</v>
      </c>
      <c r="B63" s="8">
        <v>9351366.5199999996</v>
      </c>
      <c r="C63" s="8">
        <v>56199361.770000003</v>
      </c>
      <c r="D63" s="8">
        <v>46847995.25</v>
      </c>
      <c r="E63" s="8">
        <v>5283663.76</v>
      </c>
    </row>
    <row r="64" spans="1:5" x14ac:dyDescent="0.25">
      <c r="A64" t="s">
        <v>69</v>
      </c>
      <c r="B64" s="8">
        <v>1310326.47</v>
      </c>
      <c r="C64" s="8">
        <v>4161247.49</v>
      </c>
      <c r="D64" s="8">
        <v>2850921.01</v>
      </c>
      <c r="E64" s="8">
        <v>819115</v>
      </c>
    </row>
    <row r="65" spans="1:12" x14ac:dyDescent="0.25">
      <c r="A65" t="s">
        <v>70</v>
      </c>
      <c r="B65" s="8">
        <v>2880979.27</v>
      </c>
      <c r="C65" s="8">
        <v>13495268.949999999</v>
      </c>
      <c r="D65" s="8">
        <v>10614289.68</v>
      </c>
      <c r="E65" s="8">
        <v>1711033</v>
      </c>
    </row>
    <row r="66" spans="1:12" x14ac:dyDescent="0.25">
      <c r="A66" t="s">
        <v>71</v>
      </c>
      <c r="B66" s="8">
        <v>995577</v>
      </c>
      <c r="C66" s="8">
        <v>3309410.25</v>
      </c>
      <c r="D66" s="8">
        <v>2313833.25</v>
      </c>
      <c r="E66" s="8">
        <v>579081.82999999996</v>
      </c>
    </row>
    <row r="67" spans="1:12" x14ac:dyDescent="0.25">
      <c r="A67" t="s">
        <v>63</v>
      </c>
      <c r="B67" s="8">
        <v>22277578.099999998</v>
      </c>
      <c r="C67" s="8">
        <v>103598355.56999999</v>
      </c>
      <c r="D67" s="8">
        <v>81320777.460000008</v>
      </c>
      <c r="E67" s="8">
        <v>13007860.77</v>
      </c>
    </row>
    <row r="68" spans="1:12" x14ac:dyDescent="0.25">
      <c r="B68" s="10"/>
      <c r="C68" s="10"/>
      <c r="D68" s="10"/>
      <c r="E68" s="11"/>
    </row>
    <row r="69" spans="1:12" x14ac:dyDescent="0.25">
      <c r="H69">
        <v>2021</v>
      </c>
    </row>
    <row r="70" spans="1:12" x14ac:dyDescent="0.25">
      <c r="A70" t="s">
        <v>22</v>
      </c>
      <c r="B70" t="s">
        <v>33</v>
      </c>
      <c r="C70" t="s">
        <v>32</v>
      </c>
      <c r="D70" t="s">
        <v>31</v>
      </c>
      <c r="E70" t="s">
        <v>30</v>
      </c>
      <c r="H70" t="s">
        <v>22</v>
      </c>
      <c r="I70" t="s">
        <v>33</v>
      </c>
      <c r="J70" t="s">
        <v>32</v>
      </c>
      <c r="K70" t="s">
        <v>31</v>
      </c>
      <c r="L70" t="s">
        <v>30</v>
      </c>
    </row>
    <row r="71" spans="1:12" x14ac:dyDescent="0.25">
      <c r="A71" t="s">
        <v>64</v>
      </c>
      <c r="B71" s="8">
        <v>606079.4</v>
      </c>
      <c r="C71" s="8">
        <v>1763342.63</v>
      </c>
      <c r="D71" s="8">
        <v>1157263.24</v>
      </c>
      <c r="E71" s="8">
        <v>318575.53999999998</v>
      </c>
      <c r="H71" t="s">
        <v>64</v>
      </c>
      <c r="I71" s="8">
        <v>444287.14</v>
      </c>
      <c r="J71" s="8">
        <v>1347413.5</v>
      </c>
      <c r="K71" s="8">
        <v>903126.36</v>
      </c>
      <c r="L71" s="8">
        <v>216584.06</v>
      </c>
    </row>
    <row r="72" spans="1:12" x14ac:dyDescent="0.25">
      <c r="A72" t="s">
        <v>65</v>
      </c>
      <c r="B72" s="8">
        <v>1487127.61</v>
      </c>
      <c r="C72" s="8">
        <v>5385719.7199999997</v>
      </c>
      <c r="D72" s="8">
        <v>3898592.11</v>
      </c>
      <c r="E72" s="8">
        <v>875911.1</v>
      </c>
      <c r="H72" t="s">
        <v>65</v>
      </c>
      <c r="I72" s="8">
        <v>924310.03</v>
      </c>
      <c r="J72" s="8">
        <v>3130605.01</v>
      </c>
      <c r="K72" s="8">
        <v>2206294.98</v>
      </c>
      <c r="L72" s="8">
        <v>502714.89</v>
      </c>
    </row>
    <row r="73" spans="1:12" x14ac:dyDescent="0.25">
      <c r="A73" t="s">
        <v>66</v>
      </c>
      <c r="B73" s="8">
        <v>1459276.04</v>
      </c>
      <c r="C73" s="8">
        <v>4446073.24</v>
      </c>
      <c r="D73" s="8">
        <v>2986797.2</v>
      </c>
      <c r="E73" s="8">
        <v>856861.5</v>
      </c>
      <c r="H73" t="s">
        <v>66</v>
      </c>
      <c r="I73" s="8">
        <v>1172457.6299999999</v>
      </c>
      <c r="J73" s="8">
        <v>3530827.36</v>
      </c>
      <c r="K73" s="8">
        <v>2358369.73</v>
      </c>
      <c r="L73" s="8">
        <v>594082.42000000004</v>
      </c>
    </row>
    <row r="74" spans="1:12" x14ac:dyDescent="0.25">
      <c r="A74" t="s">
        <v>67</v>
      </c>
      <c r="B74" s="8">
        <v>835748.15</v>
      </c>
      <c r="C74" s="8">
        <v>2474919.88</v>
      </c>
      <c r="D74" s="8">
        <v>1639171.73</v>
      </c>
      <c r="E74" s="8">
        <v>460266.66</v>
      </c>
      <c r="H74" t="s">
        <v>67</v>
      </c>
      <c r="I74" s="8">
        <v>610368.26</v>
      </c>
      <c r="J74" s="8">
        <v>1755107.85</v>
      </c>
      <c r="K74" s="8">
        <v>1144739.5900000001</v>
      </c>
      <c r="L74" s="8">
        <v>268424.06</v>
      </c>
    </row>
    <row r="75" spans="1:12" x14ac:dyDescent="0.25">
      <c r="A75" t="s">
        <v>68</v>
      </c>
      <c r="B75" s="8">
        <v>4309098.1399999997</v>
      </c>
      <c r="C75" s="8">
        <v>22411372.41</v>
      </c>
      <c r="D75" s="8">
        <v>18102274.27</v>
      </c>
      <c r="E75" s="8">
        <v>2426888.85</v>
      </c>
      <c r="H75" t="s">
        <v>68</v>
      </c>
      <c r="I75" s="8">
        <v>2306526.5299999998</v>
      </c>
      <c r="J75" s="8">
        <v>11034398.119999999</v>
      </c>
      <c r="K75" s="8">
        <v>8727871.5899999999</v>
      </c>
      <c r="L75" s="8">
        <v>1236669.5900000001</v>
      </c>
    </row>
    <row r="76" spans="1:12" x14ac:dyDescent="0.25">
      <c r="A76" t="s">
        <v>69</v>
      </c>
      <c r="B76" s="8">
        <v>772753.48</v>
      </c>
      <c r="C76" s="8">
        <v>2323591.6</v>
      </c>
      <c r="D76" s="8">
        <v>1550838.12</v>
      </c>
      <c r="E76" s="8">
        <v>469600.41</v>
      </c>
      <c r="H76" t="s">
        <v>69</v>
      </c>
      <c r="I76" s="8">
        <v>473935.91</v>
      </c>
      <c r="J76" s="8">
        <v>1535204.01</v>
      </c>
      <c r="K76" s="8">
        <v>1061268.1000000001</v>
      </c>
      <c r="L76" s="8">
        <v>279523.94</v>
      </c>
    </row>
    <row r="77" spans="1:12" x14ac:dyDescent="0.25">
      <c r="A77" t="s">
        <v>70</v>
      </c>
      <c r="B77" s="8">
        <v>1249142.23</v>
      </c>
      <c r="C77" s="8">
        <v>4907628.59</v>
      </c>
      <c r="D77" s="8">
        <v>3658486.36</v>
      </c>
      <c r="E77" s="8">
        <v>746868.46</v>
      </c>
      <c r="H77" t="s">
        <v>70</v>
      </c>
      <c r="I77" s="8">
        <v>721435.4</v>
      </c>
      <c r="J77" s="8">
        <v>2732324.95</v>
      </c>
      <c r="K77" s="8">
        <v>2010889.55</v>
      </c>
      <c r="L77" s="8">
        <v>400421.18</v>
      </c>
    </row>
    <row r="78" spans="1:12" x14ac:dyDescent="0.25">
      <c r="A78" t="s">
        <v>71</v>
      </c>
      <c r="B78" s="8">
        <v>673810.11</v>
      </c>
      <c r="C78" s="8">
        <v>2219791.5299999998</v>
      </c>
      <c r="D78" s="8">
        <v>1545981.42</v>
      </c>
      <c r="E78" s="8">
        <v>381555.33</v>
      </c>
      <c r="H78" t="s">
        <v>71</v>
      </c>
      <c r="I78" s="8">
        <v>517487.34</v>
      </c>
      <c r="J78" s="8">
        <v>1806854.44</v>
      </c>
      <c r="K78" s="8">
        <v>1289367.1100000001</v>
      </c>
      <c r="L78" s="8">
        <v>282436.65999999997</v>
      </c>
    </row>
    <row r="79" spans="1:12" x14ac:dyDescent="0.25">
      <c r="A79" t="s">
        <v>63</v>
      </c>
      <c r="B79" s="8">
        <v>11393035.16</v>
      </c>
      <c r="C79" s="8">
        <v>45932439.599999994</v>
      </c>
      <c r="D79" s="8">
        <v>34539404.449999996</v>
      </c>
      <c r="E79" s="8">
        <v>6536527.8500000006</v>
      </c>
      <c r="H79" t="s">
        <v>29</v>
      </c>
      <c r="I79" s="8">
        <v>7170808.2400000002</v>
      </c>
      <c r="J79" s="8">
        <v>26872735.239999998</v>
      </c>
      <c r="K79" s="8">
        <v>19701927.009999998</v>
      </c>
      <c r="L79" s="8">
        <v>3780856.8000000007</v>
      </c>
    </row>
    <row r="80" spans="1:12" x14ac:dyDescent="0.25">
      <c r="B80" s="10">
        <v>11393035.159999998</v>
      </c>
      <c r="C80" s="10">
        <v>45932439.600000001</v>
      </c>
      <c r="D80" s="10">
        <v>34539404.449999996</v>
      </c>
      <c r="E80" s="11">
        <v>6536527.8499999996</v>
      </c>
      <c r="I80">
        <v>7170808.2399999993</v>
      </c>
      <c r="J80">
        <v>26872735.240000002</v>
      </c>
      <c r="K80">
        <v>19701927.009999998</v>
      </c>
      <c r="L80">
        <v>3780856.8000000003</v>
      </c>
    </row>
    <row r="82" spans="1:11" ht="15.75" thickBot="1" x14ac:dyDescent="0.3"/>
    <row r="83" spans="1:11" x14ac:dyDescent="0.25">
      <c r="A83" s="42" t="s">
        <v>1</v>
      </c>
      <c r="B83" s="43" t="s">
        <v>34</v>
      </c>
      <c r="C83" s="43" t="s">
        <v>35</v>
      </c>
      <c r="D83" s="43" t="s">
        <v>59</v>
      </c>
      <c r="E83" s="44" t="s">
        <v>37</v>
      </c>
    </row>
    <row r="84" spans="1:11" x14ac:dyDescent="0.25">
      <c r="A84" s="45" t="s">
        <v>72</v>
      </c>
      <c r="B84" s="46"/>
      <c r="C84" s="46"/>
      <c r="D84" s="46"/>
      <c r="E84" s="47"/>
      <c r="H84" t="s">
        <v>22</v>
      </c>
      <c r="I84" t="s">
        <v>23</v>
      </c>
      <c r="J84" t="s">
        <v>24</v>
      </c>
      <c r="K84" t="s">
        <v>25</v>
      </c>
    </row>
    <row r="85" spans="1:11" x14ac:dyDescent="0.25">
      <c r="A85" s="25" t="s">
        <v>73</v>
      </c>
      <c r="B85" s="48">
        <v>0</v>
      </c>
      <c r="C85" s="49">
        <v>602</v>
      </c>
      <c r="D85" s="49">
        <v>3588963</v>
      </c>
      <c r="E85" s="50">
        <f>SUM(B85:D85)</f>
        <v>3589565</v>
      </c>
      <c r="H85" t="s">
        <v>78</v>
      </c>
      <c r="I85">
        <v>0</v>
      </c>
      <c r="J85">
        <v>602</v>
      </c>
      <c r="K85">
        <v>3588963</v>
      </c>
    </row>
    <row r="86" spans="1:11" x14ac:dyDescent="0.25">
      <c r="A86" s="25" t="s">
        <v>74</v>
      </c>
      <c r="B86" s="48">
        <v>1622.25</v>
      </c>
      <c r="C86" s="48">
        <v>7</v>
      </c>
      <c r="D86" s="49">
        <v>3810620</v>
      </c>
      <c r="E86" s="50">
        <f t="shared" ref="E86:E88" si="12">SUM(B86:D86)</f>
        <v>3812249.25</v>
      </c>
      <c r="H86" t="s">
        <v>79</v>
      </c>
      <c r="I86">
        <v>1622.25</v>
      </c>
      <c r="J86">
        <v>609</v>
      </c>
      <c r="K86">
        <v>7399583</v>
      </c>
    </row>
    <row r="87" spans="1:11" x14ac:dyDescent="0.25">
      <c r="A87" s="25" t="s">
        <v>75</v>
      </c>
      <c r="B87" s="49">
        <v>2674162.19</v>
      </c>
      <c r="C87" s="49">
        <v>43307.450000000004</v>
      </c>
      <c r="D87" s="49">
        <v>3459498.5</v>
      </c>
      <c r="E87" s="50">
        <f t="shared" si="12"/>
        <v>6176968.1400000006</v>
      </c>
      <c r="H87" t="s">
        <v>80</v>
      </c>
      <c r="I87">
        <v>2675784.44</v>
      </c>
      <c r="J87">
        <v>43916.450000000004</v>
      </c>
      <c r="K87">
        <v>10859081.5</v>
      </c>
    </row>
    <row r="88" spans="1:11" x14ac:dyDescent="0.25">
      <c r="A88" s="25" t="s">
        <v>76</v>
      </c>
      <c r="B88" s="49">
        <v>10588066.300000001</v>
      </c>
      <c r="C88" s="49">
        <v>189239.55000000002</v>
      </c>
      <c r="D88" s="49">
        <v>2516647</v>
      </c>
      <c r="E88" s="50">
        <f t="shared" si="12"/>
        <v>13293952.850000001</v>
      </c>
      <c r="H88" t="s">
        <v>26</v>
      </c>
      <c r="I88">
        <v>13263850.74</v>
      </c>
      <c r="J88">
        <v>233156.00000000003</v>
      </c>
      <c r="K88">
        <v>13375728.5</v>
      </c>
    </row>
    <row r="89" spans="1:11" x14ac:dyDescent="0.25">
      <c r="A89" s="45" t="s">
        <v>77</v>
      </c>
      <c r="B89" s="46"/>
      <c r="C89" s="46"/>
      <c r="D89" s="46"/>
      <c r="E89" s="47"/>
      <c r="H89" t="s">
        <v>29</v>
      </c>
      <c r="I89">
        <v>15941257.43</v>
      </c>
      <c r="J89">
        <v>278283.45</v>
      </c>
      <c r="K89">
        <v>35223356</v>
      </c>
    </row>
    <row r="90" spans="1:11" x14ac:dyDescent="0.25">
      <c r="A90" s="25" t="s">
        <v>73</v>
      </c>
      <c r="B90" s="51">
        <f>B85/$E85</f>
        <v>0</v>
      </c>
      <c r="C90" s="51">
        <f t="shared" ref="C90:E90" si="13">C85/$E85</f>
        <v>1.6770834349008864E-4</v>
      </c>
      <c r="D90" s="51">
        <f t="shared" si="13"/>
        <v>0.99983229165650989</v>
      </c>
      <c r="E90" s="52">
        <f t="shared" si="13"/>
        <v>1</v>
      </c>
    </row>
    <row r="91" spans="1:11" x14ac:dyDescent="0.25">
      <c r="A91" s="25" t="s">
        <v>74</v>
      </c>
      <c r="B91" s="51">
        <f t="shared" ref="B91:E91" si="14">B86/$E86</f>
        <v>4.2553618444544255E-4</v>
      </c>
      <c r="C91" s="51">
        <f t="shared" si="14"/>
        <v>1.8361863406491587E-6</v>
      </c>
      <c r="D91" s="51">
        <f t="shared" si="14"/>
        <v>0.99957262762921395</v>
      </c>
      <c r="E91" s="52">
        <f t="shared" si="14"/>
        <v>1</v>
      </c>
      <c r="I91" s="8">
        <f>I86-I85</f>
        <v>1622.25</v>
      </c>
      <c r="J91" s="8">
        <f t="shared" ref="J91:K91" si="15">J86-J85</f>
        <v>7</v>
      </c>
      <c r="K91" s="8">
        <f t="shared" si="15"/>
        <v>3810620</v>
      </c>
    </row>
    <row r="92" spans="1:11" x14ac:dyDescent="0.25">
      <c r="A92" s="25" t="s">
        <v>75</v>
      </c>
      <c r="B92" s="51">
        <f t="shared" ref="B92:E92" si="16">B87/$E87</f>
        <v>0.43292471798308479</v>
      </c>
      <c r="C92" s="51">
        <f t="shared" si="16"/>
        <v>7.0111175933635301E-3</v>
      </c>
      <c r="D92" s="51">
        <f t="shared" si="16"/>
        <v>0.56006416442355156</v>
      </c>
      <c r="E92" s="52">
        <f t="shared" si="16"/>
        <v>1</v>
      </c>
      <c r="I92" s="8">
        <f>I87-I86</f>
        <v>2674162.19</v>
      </c>
      <c r="J92" s="8">
        <f t="shared" ref="J92:K92" si="17">J87-J86</f>
        <v>43307.450000000004</v>
      </c>
      <c r="K92" s="8">
        <f t="shared" si="17"/>
        <v>3459498.5</v>
      </c>
    </row>
    <row r="93" spans="1:11" ht="15.75" thickBot="1" x14ac:dyDescent="0.3">
      <c r="A93" s="27" t="s">
        <v>76</v>
      </c>
      <c r="B93" s="51">
        <f t="shared" ref="B93:E93" si="18">B88/$E88</f>
        <v>0.79645733811971509</v>
      </c>
      <c r="C93" s="51">
        <f t="shared" si="18"/>
        <v>1.423500986766325E-2</v>
      </c>
      <c r="D93" s="51">
        <f t="shared" si="18"/>
        <v>0.18930765201262165</v>
      </c>
      <c r="E93" s="52">
        <f t="shared" si="18"/>
        <v>1</v>
      </c>
      <c r="I93" s="8">
        <f>I88-I87</f>
        <v>10588066.300000001</v>
      </c>
      <c r="J93" s="8">
        <f t="shared" ref="J93:K93" si="19">J88-J87</f>
        <v>189239.55000000002</v>
      </c>
      <c r="K93" s="8">
        <f t="shared" si="19"/>
        <v>2516647</v>
      </c>
    </row>
    <row r="94" spans="1:11" x14ac:dyDescent="0.25">
      <c r="I94" s="8">
        <f>SUM(I91:I93)</f>
        <v>13263850.74</v>
      </c>
      <c r="J94" s="8">
        <f t="shared" ref="J94:K94" si="20">SUM(J91:J93)</f>
        <v>232554.00000000003</v>
      </c>
      <c r="K94" s="8">
        <f t="shared" si="20"/>
        <v>9786765.5</v>
      </c>
    </row>
  </sheetData>
  <mergeCells count="4">
    <mergeCell ref="A1:E1"/>
    <mergeCell ref="A30:E30"/>
    <mergeCell ref="A84:E84"/>
    <mergeCell ref="A89:E89"/>
  </mergeCells>
  <hyperlinks>
    <hyperlink ref="A1" location="_ftn1" display="_ftn1" xr:uid="{48CAC526-38FB-4BE1-9FBB-09245CDE3C24}"/>
    <hyperlink ref="B2" location="_ftn2" display="_ftn2" xr:uid="{A096E4A0-7036-4FDA-8E94-A3A10317DFF6}"/>
    <hyperlink ref="C2" location="_ftn3" display="_ftn3" xr:uid="{F29508A6-275A-4EC7-B10A-E034E78C50B3}"/>
    <hyperlink ref="B56" location="_ftn2" display="_ftn2" xr:uid="{0711D9B3-C65B-41ED-BAA5-B1C0CFBDC408}"/>
    <hyperlink ref="C56" location="_ftn3" display="_ftn3" xr:uid="{901CE9B5-A239-4AC6-BD2A-E6E5D294ED87}"/>
    <hyperlink ref="B58" location="_ftn2" display="_ftn2" xr:uid="{4D4C9745-66D1-400D-B694-43DF8D015EA9}"/>
    <hyperlink ref="C58" location="_ftn3" display="_ftn3" xr:uid="{369B1AA3-F8AF-46D3-B4DF-A603980745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997D-D658-44AA-9790-26D389AE0967}">
  <dimension ref="A2:F11"/>
  <sheetViews>
    <sheetView workbookViewId="0">
      <selection activeCell="C2" sqref="C2:F11"/>
    </sheetView>
  </sheetViews>
  <sheetFormatPr defaultRowHeight="15" x14ac:dyDescent="0.25"/>
  <cols>
    <col min="3" max="3" width="15.28515625" bestFit="1" customWidth="1"/>
    <col min="4" max="6" width="14.28515625" bestFit="1" customWidth="1"/>
  </cols>
  <sheetData>
    <row r="2" spans="1:6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</row>
    <row r="3" spans="1:6" x14ac:dyDescent="0.25">
      <c r="A3" t="s">
        <v>13</v>
      </c>
      <c r="B3" t="s">
        <v>14</v>
      </c>
      <c r="C3" s="8">
        <v>3101616.97</v>
      </c>
      <c r="D3" s="8">
        <v>2174650.23</v>
      </c>
      <c r="E3" s="8">
        <v>531182.31999999995</v>
      </c>
      <c r="F3" s="8">
        <v>969292.15</v>
      </c>
    </row>
    <row r="4" spans="1:6" x14ac:dyDescent="0.25">
      <c r="A4" t="s">
        <v>15</v>
      </c>
      <c r="B4" t="s">
        <v>14</v>
      </c>
      <c r="C4" s="8">
        <v>10961103.34</v>
      </c>
      <c r="D4" s="8">
        <v>8267637.7800000003</v>
      </c>
      <c r="E4" s="8">
        <v>1466477.01</v>
      </c>
      <c r="F4" s="8">
        <v>2680014.1800000002</v>
      </c>
    </row>
    <row r="5" spans="1:6" x14ac:dyDescent="0.25">
      <c r="A5" t="s">
        <v>16</v>
      </c>
      <c r="B5" t="s">
        <v>14</v>
      </c>
      <c r="C5" s="8">
        <v>7874535.8899999997</v>
      </c>
      <c r="D5" s="8">
        <v>5706955.6200000001</v>
      </c>
      <c r="E5" s="8">
        <v>1377005.46</v>
      </c>
      <c r="F5" s="8">
        <v>2528816.66</v>
      </c>
    </row>
    <row r="6" spans="1:6" x14ac:dyDescent="0.25">
      <c r="A6" t="s">
        <v>17</v>
      </c>
      <c r="B6" t="s">
        <v>14</v>
      </c>
      <c r="C6" s="8">
        <v>5030727.54</v>
      </c>
      <c r="D6" s="8">
        <v>3665588.24</v>
      </c>
      <c r="E6" s="8">
        <v>863632.51</v>
      </c>
      <c r="F6" s="8">
        <v>1494762.55</v>
      </c>
    </row>
    <row r="7" spans="1:6" x14ac:dyDescent="0.25">
      <c r="A7" t="s">
        <v>18</v>
      </c>
      <c r="B7" t="s">
        <v>14</v>
      </c>
      <c r="C7" s="8">
        <v>57658189.090000004</v>
      </c>
      <c r="D7" s="8">
        <v>48920504.369999997</v>
      </c>
      <c r="E7" s="8">
        <v>4562196.05</v>
      </c>
      <c r="F7" s="8">
        <v>8716627.0099999998</v>
      </c>
    </row>
    <row r="8" spans="1:6" x14ac:dyDescent="0.25">
      <c r="A8" t="s">
        <v>19</v>
      </c>
      <c r="B8" t="s">
        <v>14</v>
      </c>
      <c r="C8" s="8">
        <v>3616677.6</v>
      </c>
      <c r="D8" s="8">
        <v>2631342.35</v>
      </c>
      <c r="E8" s="8">
        <v>646216.04</v>
      </c>
      <c r="F8" s="8">
        <v>1135220.42</v>
      </c>
    </row>
    <row r="9" spans="1:6" x14ac:dyDescent="0.25">
      <c r="A9" t="s">
        <v>20</v>
      </c>
      <c r="B9" t="s">
        <v>14</v>
      </c>
      <c r="C9" s="8">
        <v>15715069.810000001</v>
      </c>
      <c r="D9" s="8">
        <v>12771590.029999999</v>
      </c>
      <c r="E9" s="8">
        <v>1673205.15</v>
      </c>
      <c r="F9" s="8">
        <v>3092351.88</v>
      </c>
    </row>
    <row r="10" spans="1:6" x14ac:dyDescent="0.25">
      <c r="A10" t="s">
        <v>21</v>
      </c>
      <c r="B10" t="s">
        <v>14</v>
      </c>
      <c r="C10" s="8">
        <v>3531920.12</v>
      </c>
      <c r="D10" s="8">
        <v>2435727.63</v>
      </c>
      <c r="E10" s="8">
        <v>581100.43000000005</v>
      </c>
      <c r="F10" s="8">
        <v>1085232.97</v>
      </c>
    </row>
    <row r="11" spans="1:6" x14ac:dyDescent="0.25">
      <c r="C11" s="8">
        <f>SUM(C3:C10)</f>
        <v>107489840.36</v>
      </c>
      <c r="D11" s="8">
        <f t="shared" ref="D11:F11" si="0">SUM(D3:D10)</f>
        <v>86573996.249999985</v>
      </c>
      <c r="E11" s="8">
        <f t="shared" si="0"/>
        <v>11701014.970000001</v>
      </c>
      <c r="F11" s="8">
        <f t="shared" si="0"/>
        <v>21702317.819999997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Foglio1</vt:lpstr>
      <vt:lpstr>2018</vt:lpstr>
      <vt:lpstr>Foglio1!_ftn1</vt:lpstr>
      <vt:lpstr>Foglio1!_ftn3</vt:lpstr>
      <vt:lpstr>Foglio1!_ftnref1</vt:lpstr>
      <vt:lpstr>Foglio1!_ftnref2</vt:lpstr>
      <vt:lpstr>Foglio1!_ftnref3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Lara</cp:lastModifiedBy>
  <dcterms:created xsi:type="dcterms:W3CDTF">2015-06-05T18:19:34Z</dcterms:created>
  <dcterms:modified xsi:type="dcterms:W3CDTF">2021-11-20T07:05:13Z</dcterms:modified>
</cp:coreProperties>
</file>