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Lara\Documents\Piccolo Principe\GAP\2020\Applicativo SMART\DATI DB SMART\ELABORAZIONI\"/>
    </mc:Choice>
  </mc:AlternateContent>
  <xr:revisionPtr revIDLastSave="0" documentId="13_ncr:1_{A394D501-BED2-4A5D-900E-ED666EC0553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glio1" sheetId="1" r:id="rId1"/>
    <sheet name="Foglio2" sheetId="2" r:id="rId2"/>
  </sheets>
  <externalReferences>
    <externalReference r:id="rId3"/>
  </externalReferences>
  <definedNames>
    <definedName name="_ftn1" localSheetId="0">Foglio1!$A$9</definedName>
    <definedName name="_ftn2" localSheetId="0">Foglio1!$A$10</definedName>
    <definedName name="_ftn3" localSheetId="0">Foglio1!$A$11</definedName>
    <definedName name="_ftn4" localSheetId="0">Foglio1!$A$12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8" i="1" l="1"/>
  <c r="D48" i="1"/>
  <c r="E48" i="1"/>
  <c r="B48" i="1"/>
  <c r="F31" i="1"/>
  <c r="F32" i="1"/>
  <c r="F33" i="1"/>
  <c r="E31" i="1"/>
  <c r="E32" i="1"/>
  <c r="E33" i="1"/>
  <c r="F30" i="1"/>
  <c r="E30" i="1"/>
  <c r="D30" i="1"/>
  <c r="C30" i="1"/>
  <c r="B30" i="1"/>
  <c r="E24" i="1"/>
  <c r="F24" i="1" s="1"/>
  <c r="E25" i="1"/>
  <c r="F25" i="1" s="1"/>
  <c r="E26" i="1"/>
  <c r="F26" i="1" s="1"/>
  <c r="E23" i="1"/>
  <c r="F23" i="1" s="1"/>
  <c r="B18" i="1"/>
  <c r="C18" i="1"/>
  <c r="D18" i="1"/>
  <c r="E18" i="1"/>
  <c r="B19" i="1"/>
  <c r="C19" i="1"/>
  <c r="D19" i="1"/>
  <c r="E19" i="1"/>
  <c r="B20" i="1"/>
  <c r="C20" i="1"/>
  <c r="D20" i="1"/>
  <c r="E20" i="1"/>
  <c r="C17" i="1"/>
  <c r="D17" i="1"/>
  <c r="E17" i="1"/>
  <c r="B17" i="1"/>
  <c r="F11" i="1"/>
  <c r="E12" i="1"/>
  <c r="F12" i="1" s="1"/>
  <c r="E13" i="1"/>
  <c r="F13" i="1" s="1"/>
  <c r="E14" i="1"/>
  <c r="F14" i="1" s="1"/>
  <c r="E11" i="1"/>
</calcChain>
</file>

<file path=xl/sharedStrings.xml><?xml version="1.0" encoding="utf-8"?>
<sst xmlns="http://schemas.openxmlformats.org/spreadsheetml/2006/main" count="178" uniqueCount="103">
  <si>
    <t>Provincia di Bergamo</t>
  </si>
  <si>
    <t>Distretto Bergamo Ovest</t>
  </si>
  <si>
    <t>Distretto Bergamo Est</t>
  </si>
  <si>
    <t xml:space="preserve">Distretto Bergamo </t>
  </si>
  <si>
    <t>Distretto Bergamo</t>
  </si>
  <si>
    <t>14_Romano di Lombardia</t>
  </si>
  <si>
    <t>14- Romano Lombardia</t>
  </si>
  <si>
    <t>13_Treviglio</t>
  </si>
  <si>
    <t>13- Treviglio</t>
  </si>
  <si>
    <t>12_Isola Bergamasca</t>
  </si>
  <si>
    <t>12- Isola Bergamasca</t>
  </si>
  <si>
    <t>11_Valle Imagna e Villa d'Almè</t>
  </si>
  <si>
    <t>11- Valle Imagna</t>
  </si>
  <si>
    <t>10_Valle Brembana</t>
  </si>
  <si>
    <t>10- Valle Brembana</t>
  </si>
  <si>
    <t>09_Valle Seriana Sup. e Valle di Scalve</t>
  </si>
  <si>
    <t>09- Valle Seriana Superiore e Valle di Scalve</t>
  </si>
  <si>
    <t>08_Valle Seriana</t>
  </si>
  <si>
    <t>08- Valle Seriana</t>
  </si>
  <si>
    <t>07_Alto Sebino</t>
  </si>
  <si>
    <t>07- Alto Sebino</t>
  </si>
  <si>
    <t>06_Monte Bronzone e Basso Sebino</t>
  </si>
  <si>
    <t>06- Monte Bronzone -Basso Sebino</t>
  </si>
  <si>
    <t>05_Valle Cavallina</t>
  </si>
  <si>
    <t>05- Valcavallina</t>
  </si>
  <si>
    <t>04_Grumello</t>
  </si>
  <si>
    <t>04- Grumello del Monte</t>
  </si>
  <si>
    <t>03_Seriate</t>
  </si>
  <si>
    <t>O3-Seriate</t>
  </si>
  <si>
    <t>02_Dalmine</t>
  </si>
  <si>
    <t>02- Dalmine</t>
  </si>
  <si>
    <t>01_Bergamo</t>
  </si>
  <si>
    <t>01- Bergamo</t>
  </si>
  <si>
    <t>Totale</t>
  </si>
  <si>
    <t>Giochi numerici a totalizzatore</t>
  </si>
  <si>
    <t>Giochi a base ippica</t>
  </si>
  <si>
    <t>Giochi a base sportiva</t>
  </si>
  <si>
    <t>Bingo</t>
  </si>
  <si>
    <t>Lotto</t>
  </si>
  <si>
    <t>Lotterie</t>
  </si>
  <si>
    <t>Apparecchi (AWP, VLT, Comma 7)</t>
  </si>
  <si>
    <t>Ambito Territoriae</t>
  </si>
  <si>
    <t xml:space="preserve">Erario </t>
  </si>
  <si>
    <t xml:space="preserve">Vincita 
</t>
  </si>
  <si>
    <t xml:space="preserve">Speso </t>
  </si>
  <si>
    <t xml:space="preserve">Giocato 
</t>
  </si>
  <si>
    <t>Ambiti territoriali</t>
  </si>
  <si>
    <t>Periodo di riferimento</t>
  </si>
  <si>
    <t>Vincite</t>
  </si>
  <si>
    <t>Erario</t>
  </si>
  <si>
    <t>2021 fino 31.08.2021</t>
  </si>
  <si>
    <r>
      <t>Spesa</t>
    </r>
    <r>
      <rPr>
        <vertAlign val="superscript"/>
        <sz val="12"/>
        <rFont val="Calibri"/>
        <family val="2"/>
        <scheme val="minor"/>
      </rPr>
      <t>[1]</t>
    </r>
  </si>
  <si>
    <r>
      <t>Raccolta</t>
    </r>
    <r>
      <rPr>
        <b/>
        <i/>
        <vertAlign val="superscript"/>
        <sz val="12"/>
        <rFont val="Calibri"/>
        <family val="2"/>
        <scheme val="minor"/>
      </rPr>
      <t>[2]</t>
    </r>
  </si>
  <si>
    <t>Etichette di riga</t>
  </si>
  <si>
    <t>Somma di SpesoComp</t>
  </si>
  <si>
    <t>Somma di GiocatoComplessivo</t>
  </si>
  <si>
    <t>Somma di VinciteComplessive</t>
  </si>
  <si>
    <t>Somma di ErarioComplessivo</t>
  </si>
  <si>
    <t>31/08/2021</t>
  </si>
  <si>
    <t>31/12/2019</t>
  </si>
  <si>
    <t>31/12/2020</t>
  </si>
  <si>
    <t>Apparecchi</t>
  </si>
  <si>
    <t>Scommesse</t>
  </si>
  <si>
    <t>Giochi numerici e lotterie</t>
  </si>
  <si>
    <t>2021 - fino 31.08</t>
  </si>
  <si>
    <t>Somma di GiocatoApparecchi</t>
  </si>
  <si>
    <t>Somma di GiocatoScommesse</t>
  </si>
  <si>
    <t>Somma di GiocatoNumeriLotto</t>
  </si>
  <si>
    <t>AWP</t>
  </si>
  <si>
    <t>VLT</t>
  </si>
  <si>
    <t>Comma 7</t>
  </si>
  <si>
    <t>Somma di GiocatoAWP</t>
  </si>
  <si>
    <t>Somma di GiocatoVlT</t>
  </si>
  <si>
    <t>Giochi numerici</t>
  </si>
  <si>
    <t>Somma di GiocatoNumeri</t>
  </si>
  <si>
    <t>Somma di GiocatoLotto</t>
  </si>
  <si>
    <t>Somma di GiocatoLotterie</t>
  </si>
  <si>
    <t>COMUNE</t>
  </si>
  <si>
    <t>ADRARA SAN MARTINO -Totale</t>
  </si>
  <si>
    <t>ADRARA SAN ROCCO - Totale</t>
  </si>
  <si>
    <t xml:space="preserve">                                  -     </t>
  </si>
  <si>
    <t>CREDARO - Totale</t>
  </si>
  <si>
    <t>FORESTO SPARSO - Totale</t>
  </si>
  <si>
    <t>GANDOSSO - Totale</t>
  </si>
  <si>
    <t>PARZANICA - Totale</t>
  </si>
  <si>
    <t>PREDORE - Totale</t>
  </si>
  <si>
    <t>SARNICO - Totale</t>
  </si>
  <si>
    <t>TAVERNOLA BeRGAMASCA - Totale</t>
  </si>
  <si>
    <t>VIGOLO - Totale</t>
  </si>
  <si>
    <t>VILLONGO - Totale</t>
  </si>
  <si>
    <t>Totale Ambito</t>
  </si>
  <si>
    <t>Adrara san martino</t>
  </si>
  <si>
    <t>Adrara san rocco</t>
  </si>
  <si>
    <t>Credaro</t>
  </si>
  <si>
    <t>Foresto sparso</t>
  </si>
  <si>
    <t>Gandosso</t>
  </si>
  <si>
    <t>Parzanica</t>
  </si>
  <si>
    <t>Sarnico</t>
  </si>
  <si>
    <t>Tavernola bergamasca</t>
  </si>
  <si>
    <t>Viadanica</t>
  </si>
  <si>
    <t>Vigolo</t>
  </si>
  <si>
    <t>Villongo</t>
  </si>
  <si>
    <t>Comune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</si>
</sst>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8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i/>
      <vertAlign val="superscript"/>
      <sz val="12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000000"/>
      <name val="Century Gothic"/>
      <family val="2"/>
    </font>
    <font>
      <b/>
      <sz val="9"/>
      <color rgb="FF000000"/>
      <name val="Century Gothic"/>
      <family val="2"/>
    </font>
    <font>
      <b/>
      <sz val="9"/>
      <color theme="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ED7D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BE4D5"/>
        <bgColor indexed="64"/>
      </patternFill>
    </fill>
  </fills>
  <borders count="14">
    <border>
      <left/>
      <right/>
      <top/>
      <bottom/>
      <diagonal/>
    </border>
    <border>
      <left style="medium">
        <color rgb="FFED7D31"/>
      </left>
      <right/>
      <top/>
      <bottom/>
      <diagonal/>
    </border>
    <border>
      <left/>
      <right style="medium">
        <color rgb="FFED7D31"/>
      </right>
      <top/>
      <bottom/>
      <diagonal/>
    </border>
    <border>
      <left style="medium">
        <color rgb="FFED7D31"/>
      </left>
      <right/>
      <top/>
      <bottom style="medium">
        <color rgb="FFED7D31"/>
      </bottom>
      <diagonal/>
    </border>
    <border>
      <left/>
      <right/>
      <top/>
      <bottom style="medium">
        <color rgb="FFED7D31"/>
      </bottom>
      <diagonal/>
    </border>
    <border>
      <left/>
      <right style="medium">
        <color rgb="FFED7D31"/>
      </right>
      <top/>
      <bottom style="medium">
        <color rgb="FFED7D31"/>
      </bottom>
      <diagonal/>
    </border>
    <border>
      <left style="medium">
        <color rgb="FFED7D31"/>
      </left>
      <right/>
      <top style="medium">
        <color rgb="FFED7D31"/>
      </top>
      <bottom style="medium">
        <color rgb="FFED7D31"/>
      </bottom>
      <diagonal/>
    </border>
    <border>
      <left/>
      <right/>
      <top style="medium">
        <color rgb="FFED7D31"/>
      </top>
      <bottom style="medium">
        <color rgb="FFED7D31"/>
      </bottom>
      <diagonal/>
    </border>
    <border>
      <left/>
      <right style="medium">
        <color rgb="FFED7D31"/>
      </right>
      <top style="medium">
        <color rgb="FFED7D31"/>
      </top>
      <bottom style="medium">
        <color rgb="FFED7D31"/>
      </bottom>
      <diagonal/>
    </border>
    <border>
      <left style="medium">
        <color rgb="FFED7D31"/>
      </left>
      <right/>
      <top style="medium">
        <color rgb="FFED7D31"/>
      </top>
      <bottom/>
      <diagonal/>
    </border>
    <border>
      <left/>
      <right/>
      <top style="medium">
        <color rgb="FFED7D31"/>
      </top>
      <bottom/>
      <diagonal/>
    </border>
    <border>
      <left/>
      <right style="medium">
        <color rgb="FFED7D31"/>
      </right>
      <top style="medium">
        <color rgb="FFED7D31"/>
      </top>
      <bottom/>
      <diagonal/>
    </border>
    <border>
      <left style="medium">
        <color rgb="FFF4B083"/>
      </left>
      <right style="medium">
        <color rgb="FFF4B083"/>
      </right>
      <top/>
      <bottom style="medium">
        <color rgb="FFF4B083"/>
      </bottom>
      <diagonal/>
    </border>
    <border>
      <left/>
      <right style="medium">
        <color rgb="FFF4B083"/>
      </right>
      <top/>
      <bottom style="medium">
        <color rgb="FFF4B083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44">
    <xf numFmtId="0" fontId="0" fillId="0" borderId="0" xfId="0"/>
    <xf numFmtId="3" fontId="0" fillId="0" borderId="0" xfId="0" applyNumberFormat="1"/>
    <xf numFmtId="0" fontId="0" fillId="0" borderId="0" xfId="0" applyAlignment="1">
      <alignment horizontal="left"/>
    </xf>
    <xf numFmtId="0" fontId="3" fillId="0" borderId="0" xfId="3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3" fontId="7" fillId="0" borderId="0" xfId="0" applyNumberFormat="1" applyFont="1" applyAlignment="1">
      <alignment horizontal="center" vertical="center"/>
    </xf>
    <xf numFmtId="3" fontId="7" fillId="0" borderId="2" xfId="0" applyNumberFormat="1" applyFont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7" fillId="0" borderId="3" xfId="0" applyFont="1" applyBorder="1" applyAlignment="1">
      <alignment horizontal="left" vertical="center"/>
    </xf>
    <xf numFmtId="3" fontId="7" fillId="0" borderId="4" xfId="0" applyNumberFormat="1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168" fontId="7" fillId="0" borderId="0" xfId="2" applyNumberFormat="1" applyFont="1" applyAlignment="1">
      <alignment horizontal="center" vertical="center"/>
    </xf>
    <xf numFmtId="9" fontId="7" fillId="0" borderId="0" xfId="2" applyNumberFormat="1" applyFont="1" applyAlignment="1">
      <alignment horizontal="center" vertical="center"/>
    </xf>
    <xf numFmtId="0" fontId="4" fillId="2" borderId="9" xfId="0" applyFont="1" applyFill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43" fontId="7" fillId="0" borderId="0" xfId="1" applyFont="1" applyAlignment="1">
      <alignment horizontal="center" vertical="center"/>
    </xf>
    <xf numFmtId="43" fontId="7" fillId="0" borderId="2" xfId="1" applyFont="1" applyBorder="1" applyAlignment="1">
      <alignment horizontal="center" vertical="center"/>
    </xf>
    <xf numFmtId="43" fontId="7" fillId="0" borderId="0" xfId="1" applyFont="1"/>
    <xf numFmtId="43" fontId="7" fillId="0" borderId="4" xfId="1" applyFont="1" applyBorder="1" applyAlignment="1">
      <alignment vertical="center"/>
    </xf>
    <xf numFmtId="43" fontId="0" fillId="0" borderId="0" xfId="1" applyFont="1"/>
    <xf numFmtId="0" fontId="8" fillId="2" borderId="6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vertical="center" wrapText="1"/>
    </xf>
    <xf numFmtId="4" fontId="9" fillId="5" borderId="13" xfId="0" applyNumberFormat="1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vertical="center" wrapText="1"/>
    </xf>
    <xf numFmtId="0" fontId="10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2" xfId="0" applyFont="1" applyBorder="1" applyAlignment="1">
      <alignment vertical="center" wrapText="1"/>
    </xf>
    <xf numFmtId="4" fontId="9" fillId="0" borderId="13" xfId="0" applyNumberFormat="1" applyFont="1" applyBorder="1" applyAlignment="1">
      <alignment horizontal="center" vertical="center" wrapText="1"/>
    </xf>
    <xf numFmtId="4" fontId="10" fillId="0" borderId="1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4" fontId="2" fillId="0" borderId="0" xfId="0" applyNumberFormat="1" applyFont="1"/>
    <xf numFmtId="43" fontId="0" fillId="0" borderId="0" xfId="1" applyFont="1" applyAlignment="1">
      <alignment horizontal="left"/>
    </xf>
  </cellXfs>
  <cellStyles count="4">
    <cellStyle name="Collegamento ipertestuale" xfId="3" builtinId="8"/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ra/Documents/Piccolo%20Principe/GAP/2019/BANCA%20DATI/Dati%20Monopoli%20per%20Banca%20dat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 AT e tipologia giochi"/>
      <sheetName val="Raccolta procapite"/>
      <sheetName val="per comuni"/>
    </sheetNames>
    <sheetDataSet>
      <sheetData sheetId="0">
        <row r="7">
          <cell r="G7">
            <v>21688</v>
          </cell>
          <cell r="I7">
            <v>3442045.9499999997</v>
          </cell>
          <cell r="J7">
            <v>9013.5</v>
          </cell>
          <cell r="K7">
            <v>2722261.5</v>
          </cell>
          <cell r="O7">
            <v>669205.5</v>
          </cell>
          <cell r="R7">
            <v>29820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98"/>
  <sheetViews>
    <sheetView tabSelected="1" topLeftCell="A79" workbookViewId="0">
      <selection activeCell="E98" sqref="A86:E98"/>
    </sheetView>
  </sheetViews>
  <sheetFormatPr defaultRowHeight="15" x14ac:dyDescent="0.25"/>
  <cols>
    <col min="1" max="1" width="9.140625" style="2"/>
    <col min="2" max="5" width="14.28515625" bestFit="1" customWidth="1"/>
  </cols>
  <sheetData>
    <row r="2" spans="1:12" ht="18" x14ac:dyDescent="0.25">
      <c r="A2" s="4" t="s">
        <v>47</v>
      </c>
      <c r="B2" s="5" t="s">
        <v>51</v>
      </c>
      <c r="C2" s="5" t="s">
        <v>52</v>
      </c>
      <c r="D2" s="5" t="s">
        <v>48</v>
      </c>
      <c r="E2" s="6" t="s">
        <v>49</v>
      </c>
      <c r="H2" t="s">
        <v>53</v>
      </c>
      <c r="I2" t="s">
        <v>54</v>
      </c>
      <c r="J2" t="s">
        <v>55</v>
      </c>
      <c r="K2" t="s">
        <v>56</v>
      </c>
      <c r="L2" t="s">
        <v>57</v>
      </c>
    </row>
    <row r="3" spans="1:12" x14ac:dyDescent="0.25">
      <c r="A3" s="7">
        <v>2018</v>
      </c>
      <c r="B3" s="8">
        <v>9500077.7100000009</v>
      </c>
      <c r="C3" s="8">
        <v>43047121.100000009</v>
      </c>
      <c r="D3" s="8">
        <v>33563125.830000006</v>
      </c>
      <c r="E3" s="9">
        <v>5113586.12</v>
      </c>
    </row>
    <row r="4" spans="1:12" x14ac:dyDescent="0.25">
      <c r="A4" s="7">
        <v>2019</v>
      </c>
      <c r="B4" s="8">
        <v>9324577.8100000005</v>
      </c>
      <c r="C4" s="8">
        <v>40389075.630000003</v>
      </c>
      <c r="D4" s="8">
        <v>31064497.800000001</v>
      </c>
      <c r="E4" s="9">
        <v>5392185.6200000001</v>
      </c>
      <c r="H4" t="s">
        <v>59</v>
      </c>
      <c r="I4">
        <v>9324577.8100000005</v>
      </c>
      <c r="J4">
        <v>40389075.630000003</v>
      </c>
      <c r="K4">
        <v>31064497.800000001</v>
      </c>
      <c r="L4">
        <v>5392185.6200000001</v>
      </c>
    </row>
    <row r="5" spans="1:12" x14ac:dyDescent="0.25">
      <c r="A5" s="7">
        <v>2020</v>
      </c>
      <c r="B5" s="8">
        <v>5280151.08</v>
      </c>
      <c r="C5" s="8">
        <v>19698299.93</v>
      </c>
      <c r="D5" s="8">
        <v>14418148.850000001</v>
      </c>
      <c r="E5" s="9">
        <v>2980357.07</v>
      </c>
      <c r="H5" t="s">
        <v>60</v>
      </c>
      <c r="I5">
        <v>5280151.08</v>
      </c>
      <c r="J5">
        <v>19698299.93</v>
      </c>
      <c r="K5">
        <v>14418148.850000001</v>
      </c>
      <c r="L5">
        <v>2980357.07</v>
      </c>
    </row>
    <row r="6" spans="1:12" ht="15.75" thickBot="1" x14ac:dyDescent="0.3">
      <c r="A6" s="12" t="s">
        <v>50</v>
      </c>
      <c r="B6" s="13">
        <v>3179442.22</v>
      </c>
      <c r="C6" s="13">
        <v>11406735.380000001</v>
      </c>
      <c r="D6" s="13">
        <v>8227293.1600000011</v>
      </c>
      <c r="E6" s="14">
        <v>1682985.9000000001</v>
      </c>
      <c r="H6" t="s">
        <v>58</v>
      </c>
      <c r="I6">
        <v>3179442.22</v>
      </c>
      <c r="J6">
        <v>11406735.380000001</v>
      </c>
      <c r="K6">
        <v>8227293.1600000011</v>
      </c>
      <c r="L6">
        <v>1682985.9000000001</v>
      </c>
    </row>
    <row r="7" spans="1:12" x14ac:dyDescent="0.25">
      <c r="A7" s="43"/>
      <c r="B7" s="31"/>
      <c r="C7" s="31"/>
      <c r="D7" s="31"/>
      <c r="E7" s="31"/>
    </row>
    <row r="8" spans="1:12" x14ac:dyDescent="0.25">
      <c r="B8" s="31"/>
      <c r="C8" s="31"/>
      <c r="D8" s="31"/>
      <c r="E8" s="31"/>
    </row>
    <row r="9" spans="1:12" ht="15.75" thickBot="1" x14ac:dyDescent="0.3">
      <c r="A9" s="3"/>
    </row>
    <row r="10" spans="1:12" ht="48" thickBot="1" x14ac:dyDescent="0.3">
      <c r="A10" s="15" t="s">
        <v>47</v>
      </c>
      <c r="B10" s="16" t="s">
        <v>61</v>
      </c>
      <c r="C10" s="16" t="s">
        <v>62</v>
      </c>
      <c r="D10" s="17" t="s">
        <v>63</v>
      </c>
      <c r="E10" s="18" t="s">
        <v>33</v>
      </c>
      <c r="H10" t="s">
        <v>53</v>
      </c>
      <c r="I10" t="s">
        <v>65</v>
      </c>
      <c r="J10" t="s">
        <v>66</v>
      </c>
      <c r="K10" t="s">
        <v>67</v>
      </c>
    </row>
    <row r="11" spans="1:12" x14ac:dyDescent="0.25">
      <c r="A11" s="19">
        <v>2018</v>
      </c>
      <c r="B11" s="8">
        <v>34004971.890000001</v>
      </c>
      <c r="C11" s="8">
        <v>2148114.75</v>
      </c>
      <c r="D11" s="8">
        <v>6894034.4499999993</v>
      </c>
      <c r="E11" s="9">
        <f>SUM(B11:D11)</f>
        <v>43047121.090000004</v>
      </c>
      <c r="F11" s="1">
        <f>C3-E11</f>
        <v>1.000000536441803E-2</v>
      </c>
    </row>
    <row r="12" spans="1:12" x14ac:dyDescent="0.25">
      <c r="A12" s="19">
        <v>2019</v>
      </c>
      <c r="B12" s="8">
        <v>31251541.420000002</v>
      </c>
      <c r="C12" s="8">
        <v>2418064</v>
      </c>
      <c r="D12" s="8">
        <v>6719470.1900000004</v>
      </c>
      <c r="E12" s="9">
        <f t="shared" ref="E12:E14" si="0">SUM(B12:D12)</f>
        <v>40389075.609999999</v>
      </c>
      <c r="F12" s="1">
        <f t="shared" ref="F12:F14" si="1">C4-E12</f>
        <v>2.0000003278255463E-2</v>
      </c>
      <c r="H12" t="s">
        <v>59</v>
      </c>
      <c r="I12">
        <v>31251541.420000002</v>
      </c>
      <c r="J12">
        <v>2418064</v>
      </c>
      <c r="K12">
        <v>6719470.1900000004</v>
      </c>
    </row>
    <row r="13" spans="1:12" x14ac:dyDescent="0.25">
      <c r="A13" s="19">
        <v>2020</v>
      </c>
      <c r="B13" s="8">
        <v>13128910.98</v>
      </c>
      <c r="C13" s="8">
        <v>1261235.95</v>
      </c>
      <c r="D13" s="8">
        <v>5308153</v>
      </c>
      <c r="E13" s="9">
        <f t="shared" si="0"/>
        <v>19698299.93</v>
      </c>
      <c r="F13" s="1">
        <f t="shared" si="1"/>
        <v>0</v>
      </c>
      <c r="H13" t="s">
        <v>60</v>
      </c>
      <c r="I13">
        <v>13128910.98</v>
      </c>
      <c r="J13">
        <v>1261235.95</v>
      </c>
      <c r="K13">
        <v>5308153</v>
      </c>
    </row>
    <row r="14" spans="1:12" ht="15.75" thickBot="1" x14ac:dyDescent="0.3">
      <c r="A14" s="20" t="s">
        <v>64</v>
      </c>
      <c r="B14" s="13">
        <v>5238438.4800000004</v>
      </c>
      <c r="C14" s="13">
        <v>521393.9</v>
      </c>
      <c r="D14" s="13">
        <v>5646903</v>
      </c>
      <c r="E14" s="9">
        <f t="shared" si="0"/>
        <v>11406735.380000001</v>
      </c>
      <c r="F14" s="1">
        <f t="shared" si="1"/>
        <v>0</v>
      </c>
      <c r="H14" t="s">
        <v>58</v>
      </c>
      <c r="I14">
        <v>5238438.4800000004</v>
      </c>
      <c r="J14">
        <v>521393.9</v>
      </c>
      <c r="K14">
        <v>5646903</v>
      </c>
    </row>
    <row r="15" spans="1:12" ht="15.75" thickBot="1" x14ac:dyDescent="0.3"/>
    <row r="16" spans="1:12" ht="48" thickBot="1" x14ac:dyDescent="0.3">
      <c r="A16" s="15" t="s">
        <v>47</v>
      </c>
      <c r="B16" s="16" t="s">
        <v>61</v>
      </c>
      <c r="C16" s="16" t="s">
        <v>62</v>
      </c>
      <c r="D16" s="17" t="s">
        <v>63</v>
      </c>
      <c r="E16" s="18" t="s">
        <v>33</v>
      </c>
    </row>
    <row r="17" spans="1:11" x14ac:dyDescent="0.25">
      <c r="A17" s="19">
        <v>2018</v>
      </c>
      <c r="B17" s="21">
        <f>B11/$E11</f>
        <v>0.78994764409226603</v>
      </c>
      <c r="C17" s="21">
        <f t="shared" ref="C17:E17" si="2">C11/$E11</f>
        <v>4.9901472981407215E-2</v>
      </c>
      <c r="D17" s="21">
        <f t="shared" si="2"/>
        <v>0.1601508829263267</v>
      </c>
      <c r="E17" s="22">
        <f t="shared" si="2"/>
        <v>1</v>
      </c>
    </row>
    <row r="18" spans="1:11" x14ac:dyDescent="0.25">
      <c r="A18" s="19">
        <v>2019</v>
      </c>
      <c r="B18" s="21">
        <f t="shared" ref="B18:E18" si="3">B12/$E12</f>
        <v>0.77376223515901366</v>
      </c>
      <c r="C18" s="21">
        <f t="shared" si="3"/>
        <v>5.9869258295213557E-2</v>
      </c>
      <c r="D18" s="21">
        <f t="shared" si="3"/>
        <v>0.16636850654577287</v>
      </c>
      <c r="E18" s="22">
        <f t="shared" si="3"/>
        <v>1</v>
      </c>
    </row>
    <row r="19" spans="1:11" x14ac:dyDescent="0.25">
      <c r="A19" s="19">
        <v>2020</v>
      </c>
      <c r="B19" s="21">
        <f t="shared" ref="B19:E19" si="4">B13/$E13</f>
        <v>0.66649969929663877</v>
      </c>
      <c r="C19" s="21">
        <f t="shared" si="4"/>
        <v>6.4027654898236697E-2</v>
      </c>
      <c r="D19" s="21">
        <f t="shared" si="4"/>
        <v>0.26947264580512459</v>
      </c>
      <c r="E19" s="22">
        <f t="shared" si="4"/>
        <v>1</v>
      </c>
    </row>
    <row r="20" spans="1:11" ht="15.75" thickBot="1" x14ac:dyDescent="0.3">
      <c r="A20" s="20" t="s">
        <v>64</v>
      </c>
      <c r="B20" s="21">
        <f t="shared" ref="B20:E20" si="5">B14/$E14</f>
        <v>0.45924081741957617</v>
      </c>
      <c r="C20" s="21">
        <f t="shared" si="5"/>
        <v>4.5709300920067454E-2</v>
      </c>
      <c r="D20" s="21">
        <f t="shared" si="5"/>
        <v>0.49504988166035629</v>
      </c>
      <c r="E20" s="22">
        <f t="shared" si="5"/>
        <v>1</v>
      </c>
    </row>
    <row r="21" spans="1:11" ht="15.75" thickBot="1" x14ac:dyDescent="0.3"/>
    <row r="22" spans="1:11" ht="15.75" x14ac:dyDescent="0.25">
      <c r="A22" s="23" t="s">
        <v>47</v>
      </c>
      <c r="B22" s="24" t="s">
        <v>68</v>
      </c>
      <c r="C22" s="24" t="s">
        <v>69</v>
      </c>
      <c r="D22" s="25" t="s">
        <v>70</v>
      </c>
      <c r="E22" s="26" t="s">
        <v>33</v>
      </c>
      <c r="H22" t="s">
        <v>53</v>
      </c>
      <c r="I22" t="s">
        <v>71</v>
      </c>
      <c r="J22" t="s">
        <v>72</v>
      </c>
    </row>
    <row r="23" spans="1:11" x14ac:dyDescent="0.25">
      <c r="A23" s="19">
        <v>2018</v>
      </c>
      <c r="B23" s="27">
        <v>14506427.43</v>
      </c>
      <c r="C23" s="27">
        <v>19400698.16</v>
      </c>
      <c r="D23" s="27">
        <v>97846.299999999988</v>
      </c>
      <c r="E23" s="28">
        <f>SUM(B23:D23)</f>
        <v>34004971.890000001</v>
      </c>
      <c r="F23" s="1">
        <f>B11-E23</f>
        <v>0</v>
      </c>
    </row>
    <row r="24" spans="1:11" x14ac:dyDescent="0.25">
      <c r="A24" s="19">
        <v>2019</v>
      </c>
      <c r="B24" s="31">
        <v>13186431.83</v>
      </c>
      <c r="C24" s="31">
        <v>18065109.59</v>
      </c>
      <c r="D24" s="29"/>
      <c r="E24" s="28">
        <f t="shared" ref="E24:E26" si="6">SUM(B24:D24)</f>
        <v>31251541.420000002</v>
      </c>
      <c r="F24" s="1">
        <f t="shared" ref="F24:F26" si="7">B12-E24</f>
        <v>0</v>
      </c>
      <c r="H24" t="s">
        <v>59</v>
      </c>
      <c r="I24">
        <v>13186431.83</v>
      </c>
      <c r="J24">
        <v>18065109.59</v>
      </c>
    </row>
    <row r="25" spans="1:11" x14ac:dyDescent="0.25">
      <c r="A25" s="19">
        <v>2020</v>
      </c>
      <c r="B25" s="31">
        <v>6381199.0600000005</v>
      </c>
      <c r="C25" s="31">
        <v>6747711.9199999999</v>
      </c>
      <c r="D25" s="29"/>
      <c r="E25" s="28">
        <f t="shared" si="6"/>
        <v>13128910.98</v>
      </c>
      <c r="F25" s="1">
        <f t="shared" si="7"/>
        <v>0</v>
      </c>
      <c r="H25" t="s">
        <v>60</v>
      </c>
      <c r="I25">
        <v>6381199.0600000005</v>
      </c>
      <c r="J25">
        <v>6747711.9199999999</v>
      </c>
    </row>
    <row r="26" spans="1:11" ht="15.75" thickBot="1" x14ac:dyDescent="0.3">
      <c r="A26" s="20" t="s">
        <v>64</v>
      </c>
      <c r="B26" s="31">
        <v>2225804.58</v>
      </c>
      <c r="C26" s="31">
        <v>3012633.9</v>
      </c>
      <c r="D26" s="30"/>
      <c r="E26" s="28">
        <f t="shared" si="6"/>
        <v>5238438.4800000004</v>
      </c>
      <c r="F26" s="1">
        <f t="shared" si="7"/>
        <v>0</v>
      </c>
      <c r="H26" t="s">
        <v>58</v>
      </c>
      <c r="I26">
        <v>2225804.58</v>
      </c>
      <c r="J26">
        <v>3012633.9</v>
      </c>
    </row>
    <row r="28" spans="1:11" ht="15.75" thickBot="1" x14ac:dyDescent="0.3"/>
    <row r="29" spans="1:11" ht="31.5" x14ac:dyDescent="0.25">
      <c r="A29" s="23" t="s">
        <v>47</v>
      </c>
      <c r="B29" s="25" t="s">
        <v>73</v>
      </c>
      <c r="C29" s="24" t="s">
        <v>38</v>
      </c>
      <c r="D29" s="24" t="s">
        <v>39</v>
      </c>
      <c r="E29" s="26" t="s">
        <v>33</v>
      </c>
    </row>
    <row r="30" spans="1:11" x14ac:dyDescent="0.25">
      <c r="A30" s="19">
        <v>2018</v>
      </c>
      <c r="B30" s="8">
        <f>SUM('[1]Per AT e tipologia giochi'!$G$7+'[1]Per AT e tipologia giochi'!$O$7+'[1]Per AT e tipologia giochi'!$R$7)</f>
        <v>720713.5</v>
      </c>
      <c r="C30" s="8">
        <f>SUM('[1]Per AT e tipologia giochi'!$K$7)</f>
        <v>2722261.5</v>
      </c>
      <c r="D30" s="8">
        <f>SUM('[1]Per AT e tipologia giochi'!$I$7:$J$7)</f>
        <v>3451059.4499999997</v>
      </c>
      <c r="E30" s="9">
        <f>SUM(B30:D30)</f>
        <v>6894034.4499999993</v>
      </c>
      <c r="F30" s="1">
        <f>SUM(E30-D11)</f>
        <v>0</v>
      </c>
      <c r="H30" t="s">
        <v>53</v>
      </c>
      <c r="I30" t="s">
        <v>74</v>
      </c>
      <c r="J30" t="s">
        <v>75</v>
      </c>
      <c r="K30" t="s">
        <v>76</v>
      </c>
    </row>
    <row r="31" spans="1:11" x14ac:dyDescent="0.25">
      <c r="A31" s="19">
        <v>2019</v>
      </c>
      <c r="B31" s="8">
        <v>759278.5</v>
      </c>
      <c r="C31" s="8">
        <v>2695200.5</v>
      </c>
      <c r="D31" s="8">
        <v>3264991.19</v>
      </c>
      <c r="E31" s="9">
        <f t="shared" ref="E31:E33" si="8">SUM(B31:D31)</f>
        <v>6719470.1899999995</v>
      </c>
      <c r="F31" s="1">
        <f t="shared" ref="F31:F33" si="9">SUM(E31-D12)</f>
        <v>-9.3132257461547852E-10</v>
      </c>
    </row>
    <row r="32" spans="1:11" x14ac:dyDescent="0.25">
      <c r="A32" s="19">
        <v>2020</v>
      </c>
      <c r="B32" s="8">
        <v>507693</v>
      </c>
      <c r="C32" s="8">
        <v>1782610</v>
      </c>
      <c r="D32" s="8">
        <v>3017850</v>
      </c>
      <c r="E32" s="9">
        <f t="shared" si="8"/>
        <v>5308153</v>
      </c>
      <c r="F32" s="1">
        <f t="shared" si="9"/>
        <v>0</v>
      </c>
      <c r="H32" t="s">
        <v>59</v>
      </c>
      <c r="I32">
        <v>759278.5</v>
      </c>
      <c r="J32">
        <v>2695200.5</v>
      </c>
      <c r="K32">
        <v>3264991.19</v>
      </c>
    </row>
    <row r="33" spans="1:11" ht="15.75" thickBot="1" x14ac:dyDescent="0.3">
      <c r="A33" s="20" t="s">
        <v>64</v>
      </c>
      <c r="B33" s="13">
        <v>446756.5</v>
      </c>
      <c r="C33" s="13">
        <v>1493796.5</v>
      </c>
      <c r="D33" s="13">
        <v>3706350</v>
      </c>
      <c r="E33" s="9">
        <f t="shared" si="8"/>
        <v>5646903</v>
      </c>
      <c r="F33" s="1">
        <f t="shared" si="9"/>
        <v>0</v>
      </c>
      <c r="H33" t="s">
        <v>60</v>
      </c>
      <c r="I33">
        <v>507693</v>
      </c>
      <c r="J33">
        <v>1782610</v>
      </c>
      <c r="K33">
        <v>3017850</v>
      </c>
    </row>
    <row r="34" spans="1:11" x14ac:dyDescent="0.25">
      <c r="H34" t="s">
        <v>58</v>
      </c>
      <c r="I34">
        <v>446756.5</v>
      </c>
      <c r="J34">
        <v>1493796.5</v>
      </c>
      <c r="K34">
        <v>3706350</v>
      </c>
    </row>
    <row r="35" spans="1:11" ht="15.75" thickBot="1" x14ac:dyDescent="0.3">
      <c r="A35" s="2">
        <v>2018</v>
      </c>
    </row>
    <row r="36" spans="1:11" ht="26.25" thickBot="1" x14ac:dyDescent="0.3">
      <c r="A36" s="32" t="s">
        <v>77</v>
      </c>
      <c r="B36" s="5" t="s">
        <v>51</v>
      </c>
      <c r="C36" s="5" t="s">
        <v>52</v>
      </c>
      <c r="D36" s="5" t="s">
        <v>48</v>
      </c>
      <c r="E36" s="6" t="s">
        <v>49</v>
      </c>
    </row>
    <row r="37" spans="1:11" ht="54.75" thickBot="1" x14ac:dyDescent="0.3">
      <c r="A37" s="33" t="s">
        <v>78</v>
      </c>
      <c r="B37" s="34">
        <v>318437.84000000003</v>
      </c>
      <c r="C37" s="34">
        <v>979236.62</v>
      </c>
      <c r="D37" s="34">
        <v>682293.99</v>
      </c>
      <c r="E37" s="34">
        <v>178669.39</v>
      </c>
    </row>
    <row r="38" spans="1:11" ht="54.75" thickBot="1" x14ac:dyDescent="0.3">
      <c r="A38" s="35" t="s">
        <v>79</v>
      </c>
      <c r="B38" s="37">
        <v>-50.14</v>
      </c>
      <c r="C38" s="36" t="s">
        <v>80</v>
      </c>
      <c r="D38" s="36">
        <v>50.14</v>
      </c>
      <c r="E38" s="36" t="s">
        <v>80</v>
      </c>
    </row>
    <row r="39" spans="1:11" ht="27.75" thickBot="1" x14ac:dyDescent="0.3">
      <c r="A39" s="38" t="s">
        <v>81</v>
      </c>
      <c r="B39" s="39">
        <v>2105420.4300000002</v>
      </c>
      <c r="C39" s="39">
        <v>11960187.09</v>
      </c>
      <c r="D39" s="39">
        <v>9911324.5</v>
      </c>
      <c r="E39" s="39">
        <v>1006502.88</v>
      </c>
    </row>
    <row r="40" spans="1:11" ht="41.25" thickBot="1" x14ac:dyDescent="0.3">
      <c r="A40" s="35" t="s">
        <v>82</v>
      </c>
      <c r="B40" s="40">
        <v>531861.64</v>
      </c>
      <c r="C40" s="40">
        <v>1662616.67</v>
      </c>
      <c r="D40" s="40">
        <v>1177518.8500000001</v>
      </c>
      <c r="E40" s="40">
        <v>305779.40999999997</v>
      </c>
    </row>
    <row r="41" spans="1:11" ht="41.25" thickBot="1" x14ac:dyDescent="0.3">
      <c r="A41" s="33" t="s">
        <v>83</v>
      </c>
      <c r="B41" s="34">
        <v>82571.679999999993</v>
      </c>
      <c r="C41" s="34">
        <v>246815.13</v>
      </c>
      <c r="D41" s="34">
        <v>161373.32</v>
      </c>
      <c r="E41" s="34">
        <v>40326.449999999997</v>
      </c>
    </row>
    <row r="42" spans="1:11" ht="41.25" thickBot="1" x14ac:dyDescent="0.3">
      <c r="A42" s="33" t="s">
        <v>84</v>
      </c>
      <c r="B42" s="34">
        <v>8275.07</v>
      </c>
      <c r="C42" s="34">
        <v>28873.07</v>
      </c>
      <c r="D42" s="34">
        <v>20834</v>
      </c>
      <c r="E42" s="34">
        <v>5480.14</v>
      </c>
    </row>
    <row r="43" spans="1:11" ht="27.75" thickBot="1" x14ac:dyDescent="0.3">
      <c r="A43" s="38" t="s">
        <v>85</v>
      </c>
      <c r="B43" s="39">
        <v>203290.78</v>
      </c>
      <c r="C43" s="39">
        <v>634002.23</v>
      </c>
      <c r="D43" s="39">
        <v>430093.46</v>
      </c>
      <c r="E43" s="39">
        <v>106607.85</v>
      </c>
    </row>
    <row r="44" spans="1:11" ht="27.75" thickBot="1" x14ac:dyDescent="0.3">
      <c r="A44" s="38" t="s">
        <v>86</v>
      </c>
      <c r="B44" s="39">
        <v>1730326.04</v>
      </c>
      <c r="C44" s="39">
        <v>5676302.6799999997</v>
      </c>
      <c r="D44" s="39">
        <v>3937290.81</v>
      </c>
      <c r="E44" s="39">
        <v>975992.53</v>
      </c>
    </row>
    <row r="45" spans="1:11" ht="68.25" thickBot="1" x14ac:dyDescent="0.3">
      <c r="A45" s="33" t="s">
        <v>87</v>
      </c>
      <c r="B45" s="34">
        <v>618435.11</v>
      </c>
      <c r="C45" s="34">
        <v>2072552.42</v>
      </c>
      <c r="D45" s="34">
        <v>1452498.08</v>
      </c>
      <c r="E45" s="34">
        <v>373499.38</v>
      </c>
    </row>
    <row r="46" spans="1:11" ht="27.75" thickBot="1" x14ac:dyDescent="0.3">
      <c r="A46" s="33" t="s">
        <v>88</v>
      </c>
      <c r="B46" s="34">
        <v>41899.730000000003</v>
      </c>
      <c r="C46" s="34">
        <v>129223.1</v>
      </c>
      <c r="D46" s="34">
        <v>87323.37</v>
      </c>
      <c r="E46" s="34">
        <v>18031.43</v>
      </c>
    </row>
    <row r="47" spans="1:11" ht="27.75" thickBot="1" x14ac:dyDescent="0.3">
      <c r="A47" s="38" t="s">
        <v>89</v>
      </c>
      <c r="B47" s="39">
        <v>3859609.53</v>
      </c>
      <c r="C47" s="39">
        <v>19657312.09</v>
      </c>
      <c r="D47" s="39">
        <v>15702525.310000001</v>
      </c>
      <c r="E47" s="39">
        <v>2102696.66</v>
      </c>
    </row>
    <row r="48" spans="1:11" x14ac:dyDescent="0.25">
      <c r="A48" s="41" t="s">
        <v>90</v>
      </c>
      <c r="B48" s="42">
        <f>SUM(B37:B47)</f>
        <v>9500077.7100000009</v>
      </c>
      <c r="C48" s="42">
        <f t="shared" ref="C48:E48" si="10">SUM(C37:C47)</f>
        <v>43047121.100000009</v>
      </c>
      <c r="D48" s="42">
        <f t="shared" si="10"/>
        <v>33563125.830000006</v>
      </c>
      <c r="E48" s="42">
        <f t="shared" si="10"/>
        <v>5113586.12</v>
      </c>
    </row>
    <row r="55" spans="1:5" x14ac:dyDescent="0.25">
      <c r="A55" s="2">
        <v>2019</v>
      </c>
    </row>
    <row r="56" spans="1:5" ht="18" x14ac:dyDescent="0.25">
      <c r="A56" s="6" t="s">
        <v>102</v>
      </c>
      <c r="B56" s="5" t="s">
        <v>51</v>
      </c>
      <c r="C56" s="5" t="s">
        <v>52</v>
      </c>
      <c r="D56" s="5" t="s">
        <v>48</v>
      </c>
      <c r="E56" s="6" t="s">
        <v>49</v>
      </c>
    </row>
    <row r="57" spans="1:5" x14ac:dyDescent="0.25">
      <c r="A57" s="2" t="s">
        <v>91</v>
      </c>
      <c r="B57" s="31">
        <v>353269.39</v>
      </c>
      <c r="C57" s="31">
        <v>1062156.01</v>
      </c>
      <c r="D57" s="31">
        <v>708886.62</v>
      </c>
      <c r="E57" s="31">
        <v>212958.95</v>
      </c>
    </row>
    <row r="58" spans="1:5" x14ac:dyDescent="0.25">
      <c r="A58" s="2" t="s">
        <v>92</v>
      </c>
      <c r="B58" s="31">
        <v>0</v>
      </c>
      <c r="C58" s="31">
        <v>0</v>
      </c>
      <c r="D58" s="31">
        <v>0</v>
      </c>
      <c r="E58" s="31">
        <v>0</v>
      </c>
    </row>
    <row r="59" spans="1:5" x14ac:dyDescent="0.25">
      <c r="A59" s="2" t="s">
        <v>93</v>
      </c>
      <c r="B59" s="31">
        <v>2095557.25</v>
      </c>
      <c r="C59" s="31">
        <v>10998171.289999999</v>
      </c>
      <c r="D59" s="31">
        <v>8902614.0299999993</v>
      </c>
      <c r="E59" s="31">
        <v>1084530.1499999999</v>
      </c>
    </row>
    <row r="60" spans="1:5" x14ac:dyDescent="0.25">
      <c r="A60" s="2" t="s">
        <v>94</v>
      </c>
      <c r="B60" s="31">
        <v>504619.08</v>
      </c>
      <c r="C60" s="31">
        <v>1579864.56</v>
      </c>
      <c r="D60" s="31">
        <v>1075245.48</v>
      </c>
      <c r="E60" s="31">
        <v>316521.90999999997</v>
      </c>
    </row>
    <row r="61" spans="1:5" x14ac:dyDescent="0.25">
      <c r="A61" s="2" t="s">
        <v>95</v>
      </c>
      <c r="B61" s="31">
        <v>85684.4</v>
      </c>
      <c r="C61" s="31">
        <v>261590.39999999999</v>
      </c>
      <c r="D61" s="31">
        <v>175906</v>
      </c>
      <c r="E61" s="31">
        <v>41076.839999999997</v>
      </c>
    </row>
    <row r="62" spans="1:5" x14ac:dyDescent="0.25">
      <c r="A62" s="2" t="s">
        <v>96</v>
      </c>
      <c r="B62" s="31">
        <v>0</v>
      </c>
      <c r="C62" s="31">
        <v>0</v>
      </c>
      <c r="D62" s="31">
        <v>0</v>
      </c>
      <c r="E62" s="31">
        <v>0</v>
      </c>
    </row>
    <row r="63" spans="1:5" x14ac:dyDescent="0.25">
      <c r="A63" s="2" t="s">
        <v>97</v>
      </c>
      <c r="B63" s="31">
        <v>1814516.52</v>
      </c>
      <c r="C63" s="31">
        <v>5787174.0800000001</v>
      </c>
      <c r="D63" s="31">
        <v>3972657.56</v>
      </c>
      <c r="E63" s="31">
        <v>1051990.46</v>
      </c>
    </row>
    <row r="64" spans="1:5" x14ac:dyDescent="0.25">
      <c r="A64" s="2" t="s">
        <v>98</v>
      </c>
      <c r="B64" s="31">
        <v>574995.5</v>
      </c>
      <c r="C64" s="31">
        <v>1882926.6</v>
      </c>
      <c r="D64" s="31">
        <v>1307931.0900000001</v>
      </c>
      <c r="E64" s="31">
        <v>366837.54</v>
      </c>
    </row>
    <row r="65" spans="1:5" x14ac:dyDescent="0.25">
      <c r="A65" s="2" t="s">
        <v>99</v>
      </c>
      <c r="B65" s="31">
        <v>0</v>
      </c>
      <c r="C65" s="31">
        <v>0</v>
      </c>
      <c r="D65" s="31">
        <v>0</v>
      </c>
      <c r="E65" s="31">
        <v>0</v>
      </c>
    </row>
    <row r="66" spans="1:5" x14ac:dyDescent="0.25">
      <c r="A66" s="2" t="s">
        <v>100</v>
      </c>
      <c r="B66" s="31">
        <v>34235.57</v>
      </c>
      <c r="C66" s="31">
        <v>114999.14</v>
      </c>
      <c r="D66" s="31">
        <v>80763.570000000007</v>
      </c>
      <c r="E66" s="31">
        <v>16115.09</v>
      </c>
    </row>
    <row r="67" spans="1:5" x14ac:dyDescent="0.25">
      <c r="A67" s="2" t="s">
        <v>101</v>
      </c>
      <c r="B67" s="31">
        <v>3861700.1</v>
      </c>
      <c r="C67" s="31">
        <v>18702193.550000001</v>
      </c>
      <c r="D67" s="31">
        <v>14840493.449999999</v>
      </c>
      <c r="E67" s="31">
        <v>2302154.6800000002</v>
      </c>
    </row>
    <row r="68" spans="1:5" x14ac:dyDescent="0.25">
      <c r="A68" s="2" t="s">
        <v>90</v>
      </c>
      <c r="B68" s="31">
        <v>9324577.8100000005</v>
      </c>
      <c r="C68" s="31">
        <v>40389075.630000003</v>
      </c>
      <c r="D68" s="31">
        <v>31064497.799999997</v>
      </c>
      <c r="E68" s="31">
        <v>5392185.6199999992</v>
      </c>
    </row>
    <row r="70" spans="1:5" x14ac:dyDescent="0.25">
      <c r="A70" s="2">
        <v>2020</v>
      </c>
    </row>
    <row r="71" spans="1:5" ht="18" x14ac:dyDescent="0.25">
      <c r="A71" s="6" t="s">
        <v>102</v>
      </c>
      <c r="B71" s="5" t="s">
        <v>51</v>
      </c>
      <c r="C71" s="5" t="s">
        <v>52</v>
      </c>
      <c r="D71" s="5" t="s">
        <v>48</v>
      </c>
      <c r="E71" s="6" t="s">
        <v>49</v>
      </c>
    </row>
    <row r="72" spans="1:5" x14ac:dyDescent="0.25">
      <c r="A72" s="2" t="s">
        <v>91</v>
      </c>
      <c r="B72" s="31">
        <v>265575.14</v>
      </c>
      <c r="C72" s="31">
        <v>780614.73</v>
      </c>
      <c r="D72" s="31">
        <v>515039.59</v>
      </c>
      <c r="E72" s="31">
        <v>157663.85999999999</v>
      </c>
    </row>
    <row r="73" spans="1:5" x14ac:dyDescent="0.25">
      <c r="A73" s="2" t="s">
        <v>92</v>
      </c>
      <c r="B73" s="31">
        <v>0</v>
      </c>
      <c r="C73" s="31">
        <v>0</v>
      </c>
      <c r="D73" s="31">
        <v>0</v>
      </c>
      <c r="E73" s="31">
        <v>0</v>
      </c>
    </row>
    <row r="74" spans="1:5" x14ac:dyDescent="0.25">
      <c r="A74" s="2" t="s">
        <v>93</v>
      </c>
      <c r="B74" s="31">
        <v>1154406.49</v>
      </c>
      <c r="C74" s="31">
        <v>5178173.82</v>
      </c>
      <c r="D74" s="31">
        <v>4023767.33</v>
      </c>
      <c r="E74" s="31">
        <v>577780.11</v>
      </c>
    </row>
    <row r="75" spans="1:5" x14ac:dyDescent="0.25">
      <c r="A75" s="2" t="s">
        <v>94</v>
      </c>
      <c r="B75" s="31">
        <v>330939.77</v>
      </c>
      <c r="C75" s="31">
        <v>1022449.08</v>
      </c>
      <c r="D75" s="31">
        <v>691509.32</v>
      </c>
      <c r="E75" s="31">
        <v>206558.53</v>
      </c>
    </row>
    <row r="76" spans="1:5" x14ac:dyDescent="0.25">
      <c r="A76" s="2" t="s">
        <v>95</v>
      </c>
      <c r="B76" s="31">
        <v>63837.36</v>
      </c>
      <c r="C76" s="31">
        <v>199802</v>
      </c>
      <c r="D76" s="31">
        <v>135964.64000000001</v>
      </c>
      <c r="E76" s="31">
        <v>29810.69</v>
      </c>
    </row>
    <row r="77" spans="1:5" x14ac:dyDescent="0.25">
      <c r="A77" s="2" t="s">
        <v>96</v>
      </c>
      <c r="B77" s="31">
        <v>0</v>
      </c>
      <c r="C77" s="31">
        <v>0</v>
      </c>
      <c r="D77" s="31">
        <v>0</v>
      </c>
      <c r="E77" s="31">
        <v>0</v>
      </c>
    </row>
    <row r="78" spans="1:5" x14ac:dyDescent="0.25">
      <c r="A78" s="2" t="s">
        <v>97</v>
      </c>
      <c r="B78" s="31">
        <v>1189151.74</v>
      </c>
      <c r="C78" s="31">
        <v>3671314.58</v>
      </c>
      <c r="D78" s="31">
        <v>2482162.84</v>
      </c>
      <c r="E78" s="31">
        <v>667296.94999999995</v>
      </c>
    </row>
    <row r="79" spans="1:5" x14ac:dyDescent="0.25">
      <c r="A79" s="2" t="s">
        <v>98</v>
      </c>
      <c r="B79" s="31">
        <v>357090.56</v>
      </c>
      <c r="C79" s="31">
        <v>1062880.5</v>
      </c>
      <c r="D79" s="31">
        <v>705789.94</v>
      </c>
      <c r="E79" s="31">
        <v>226814.6</v>
      </c>
    </row>
    <row r="80" spans="1:5" x14ac:dyDescent="0.25">
      <c r="A80" s="2" t="s">
        <v>99</v>
      </c>
      <c r="B80" s="31">
        <v>0</v>
      </c>
      <c r="C80" s="31">
        <v>0</v>
      </c>
      <c r="D80" s="31">
        <v>0</v>
      </c>
      <c r="E80" s="31">
        <v>0</v>
      </c>
    </row>
    <row r="81" spans="1:5" x14ac:dyDescent="0.25">
      <c r="A81" s="2" t="s">
        <v>100</v>
      </c>
      <c r="B81" s="31">
        <v>13048.34</v>
      </c>
      <c r="C81" s="31">
        <v>78056.5</v>
      </c>
      <c r="D81" s="31">
        <v>65008.160000000003</v>
      </c>
      <c r="E81" s="31">
        <v>10493.37</v>
      </c>
    </row>
    <row r="82" spans="1:5" x14ac:dyDescent="0.25">
      <c r="A82" s="2" t="s">
        <v>101</v>
      </c>
      <c r="B82" s="31">
        <v>1906101.68</v>
      </c>
      <c r="C82" s="31">
        <v>7705008.7199999997</v>
      </c>
      <c r="D82" s="31">
        <v>5798907.0300000003</v>
      </c>
      <c r="E82" s="31">
        <v>1103938.96</v>
      </c>
    </row>
    <row r="83" spans="1:5" x14ac:dyDescent="0.25">
      <c r="A83" s="2" t="s">
        <v>90</v>
      </c>
      <c r="B83" s="31">
        <v>5280151.08</v>
      </c>
      <c r="C83" s="31">
        <v>19698299.93</v>
      </c>
      <c r="D83" s="31">
        <v>14418148.850000001</v>
      </c>
      <c r="E83" s="31">
        <v>2980357.0700000003</v>
      </c>
    </row>
    <row r="85" spans="1:5" x14ac:dyDescent="0.25">
      <c r="A85" s="2">
        <v>2021</v>
      </c>
    </row>
    <row r="86" spans="1:5" ht="18" x14ac:dyDescent="0.25">
      <c r="A86" s="6" t="s">
        <v>102</v>
      </c>
      <c r="B86" s="5" t="s">
        <v>51</v>
      </c>
      <c r="C86" s="5" t="s">
        <v>52</v>
      </c>
      <c r="D86" s="5" t="s">
        <v>48</v>
      </c>
      <c r="E86" s="6" t="s">
        <v>49</v>
      </c>
    </row>
    <row r="87" spans="1:5" x14ac:dyDescent="0.25">
      <c r="A87" s="2" t="s">
        <v>91</v>
      </c>
      <c r="B87" s="31">
        <v>174674.22</v>
      </c>
      <c r="C87" s="31">
        <v>511370.5</v>
      </c>
      <c r="D87" s="31">
        <v>336696.28</v>
      </c>
      <c r="E87" s="31">
        <v>89256.54</v>
      </c>
    </row>
    <row r="88" spans="1:5" x14ac:dyDescent="0.25">
      <c r="A88" s="2" t="s">
        <v>92</v>
      </c>
      <c r="B88" s="31">
        <v>0</v>
      </c>
      <c r="C88" s="31">
        <v>0</v>
      </c>
      <c r="D88" s="31">
        <v>0</v>
      </c>
      <c r="E88" s="31">
        <v>0</v>
      </c>
    </row>
    <row r="89" spans="1:5" x14ac:dyDescent="0.25">
      <c r="A89" s="2" t="s">
        <v>93</v>
      </c>
      <c r="B89" s="31">
        <v>668130.81999999995</v>
      </c>
      <c r="C89" s="31">
        <v>2903358.9</v>
      </c>
      <c r="D89" s="31">
        <v>2235228.08</v>
      </c>
      <c r="E89" s="31">
        <v>344753.83</v>
      </c>
    </row>
    <row r="90" spans="1:5" x14ac:dyDescent="0.25">
      <c r="A90" s="2" t="s">
        <v>94</v>
      </c>
      <c r="B90" s="31">
        <v>165312</v>
      </c>
      <c r="C90" s="31">
        <v>527162.65</v>
      </c>
      <c r="D90" s="31">
        <v>361850.65</v>
      </c>
      <c r="E90" s="31">
        <v>86325.65</v>
      </c>
    </row>
    <row r="91" spans="1:5" x14ac:dyDescent="0.25">
      <c r="A91" s="2" t="s">
        <v>95</v>
      </c>
      <c r="B91" s="31">
        <v>47838.86</v>
      </c>
      <c r="C91" s="31">
        <v>140852.5</v>
      </c>
      <c r="D91" s="31">
        <v>93013.64</v>
      </c>
      <c r="E91" s="31">
        <v>21111.599999999999</v>
      </c>
    </row>
    <row r="92" spans="1:5" x14ac:dyDescent="0.25">
      <c r="A92" s="2" t="s">
        <v>96</v>
      </c>
      <c r="B92" s="31">
        <v>0</v>
      </c>
      <c r="C92" s="31">
        <v>0</v>
      </c>
      <c r="D92" s="31">
        <v>0</v>
      </c>
      <c r="E92" s="31">
        <v>0</v>
      </c>
    </row>
    <row r="93" spans="1:5" x14ac:dyDescent="0.25">
      <c r="A93" s="2" t="s">
        <v>97</v>
      </c>
      <c r="B93" s="31">
        <v>790766.23</v>
      </c>
      <c r="C93" s="31">
        <v>2393458.81</v>
      </c>
      <c r="D93" s="31">
        <v>1602692.58</v>
      </c>
      <c r="E93" s="31">
        <v>408515.62</v>
      </c>
    </row>
    <row r="94" spans="1:5" x14ac:dyDescent="0.25">
      <c r="A94" s="2" t="s">
        <v>98</v>
      </c>
      <c r="B94" s="31">
        <v>188756.24</v>
      </c>
      <c r="C94" s="31">
        <v>566414</v>
      </c>
      <c r="D94" s="31">
        <v>377657.76</v>
      </c>
      <c r="E94" s="31">
        <v>106304.49</v>
      </c>
    </row>
    <row r="95" spans="1:5" x14ac:dyDescent="0.25">
      <c r="A95" s="2" t="s">
        <v>99</v>
      </c>
      <c r="B95" s="31">
        <v>0</v>
      </c>
      <c r="C95" s="31">
        <v>0</v>
      </c>
      <c r="D95" s="31">
        <v>0</v>
      </c>
      <c r="E95" s="31">
        <v>0</v>
      </c>
    </row>
    <row r="96" spans="1:5" x14ac:dyDescent="0.25">
      <c r="A96" s="2" t="s">
        <v>100</v>
      </c>
      <c r="B96" s="31">
        <v>25343.78</v>
      </c>
      <c r="C96" s="31">
        <v>78842</v>
      </c>
      <c r="D96" s="31">
        <v>53498.22</v>
      </c>
      <c r="E96" s="31">
        <v>10822.25</v>
      </c>
    </row>
    <row r="97" spans="1:5" x14ac:dyDescent="0.25">
      <c r="A97" s="2" t="s">
        <v>101</v>
      </c>
      <c r="B97" s="31">
        <v>1118620.07</v>
      </c>
      <c r="C97" s="31">
        <v>4285276.0199999996</v>
      </c>
      <c r="D97" s="31">
        <v>3166655.95</v>
      </c>
      <c r="E97" s="31">
        <v>615895.92000000004</v>
      </c>
    </row>
    <row r="98" spans="1:5" x14ac:dyDescent="0.25">
      <c r="A98" s="2" t="s">
        <v>90</v>
      </c>
      <c r="B98" s="31">
        <v>3179442.2199999997</v>
      </c>
      <c r="C98" s="31">
        <v>11406735.379999999</v>
      </c>
      <c r="D98" s="31">
        <v>8227293.1600000001</v>
      </c>
      <c r="E98" s="31">
        <v>1682985.9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B22E8-69EB-42FA-AB29-556A8D5EFD8B}">
  <dimension ref="A1:P19"/>
  <sheetViews>
    <sheetView workbookViewId="0">
      <selection activeCell="H1" sqref="H1:P7"/>
    </sheetView>
  </sheetViews>
  <sheetFormatPr defaultRowHeight="15" x14ac:dyDescent="0.25"/>
  <sheetData>
    <row r="1" spans="1:16" x14ac:dyDescent="0.25">
      <c r="A1" t="s">
        <v>46</v>
      </c>
      <c r="B1" t="s">
        <v>45</v>
      </c>
      <c r="C1" t="s">
        <v>44</v>
      </c>
      <c r="D1" t="s">
        <v>43</v>
      </c>
      <c r="E1" t="s">
        <v>42</v>
      </c>
      <c r="H1" t="s">
        <v>41</v>
      </c>
      <c r="I1" t="s">
        <v>40</v>
      </c>
      <c r="J1" t="s">
        <v>39</v>
      </c>
      <c r="K1" t="s">
        <v>38</v>
      </c>
      <c r="L1" t="s">
        <v>37</v>
      </c>
      <c r="M1" t="s">
        <v>36</v>
      </c>
      <c r="N1" t="s">
        <v>35</v>
      </c>
      <c r="O1" t="s">
        <v>34</v>
      </c>
      <c r="P1" t="s">
        <v>33</v>
      </c>
    </row>
    <row r="2" spans="1:16" x14ac:dyDescent="0.25">
      <c r="A2" t="s">
        <v>32</v>
      </c>
      <c r="B2">
        <v>300130623.77000004</v>
      </c>
      <c r="C2">
        <v>61980877.379999995</v>
      </c>
      <c r="D2">
        <v>237896799.43999997</v>
      </c>
      <c r="E2">
        <v>31987402.77</v>
      </c>
      <c r="H2" t="s">
        <v>31</v>
      </c>
      <c r="I2">
        <v>212975621.06</v>
      </c>
      <c r="J2">
        <v>29143318.749999996</v>
      </c>
      <c r="K2">
        <v>16592772.5</v>
      </c>
      <c r="L2">
        <v>22567500</v>
      </c>
      <c r="M2">
        <v>14505038.699999999</v>
      </c>
      <c r="N2">
        <v>598412.25</v>
      </c>
      <c r="O2">
        <v>3747960.5</v>
      </c>
      <c r="P2">
        <v>300130623.75999999</v>
      </c>
    </row>
    <row r="3" spans="1:16" x14ac:dyDescent="0.25">
      <c r="A3" t="s">
        <v>30</v>
      </c>
      <c r="B3">
        <v>320811979.03000003</v>
      </c>
      <c r="C3">
        <v>65971494.219999984</v>
      </c>
      <c r="D3">
        <v>257041646.90999997</v>
      </c>
      <c r="E3">
        <v>35711618.520000003</v>
      </c>
      <c r="H3" t="s">
        <v>29</v>
      </c>
      <c r="I3">
        <v>259007068.90999997</v>
      </c>
      <c r="J3">
        <v>25768434.530000005</v>
      </c>
      <c r="K3">
        <v>21146086.5</v>
      </c>
      <c r="L3">
        <v>3835500</v>
      </c>
      <c r="M3">
        <v>7370182.8000000007</v>
      </c>
      <c r="N3">
        <v>394102.75</v>
      </c>
      <c r="O3">
        <v>3290603.5</v>
      </c>
      <c r="P3">
        <v>320811978.99000001</v>
      </c>
    </row>
    <row r="4" spans="1:16" x14ac:dyDescent="0.25">
      <c r="A4" t="s">
        <v>28</v>
      </c>
      <c r="B4">
        <v>88493862.400000006</v>
      </c>
      <c r="C4">
        <v>21950346.189999998</v>
      </c>
      <c r="D4">
        <v>66782696.069999993</v>
      </c>
      <c r="E4">
        <v>11762273.100000001</v>
      </c>
      <c r="H4" t="s">
        <v>27</v>
      </c>
      <c r="I4">
        <v>55858556.170000002</v>
      </c>
      <c r="J4">
        <v>14329454.379999999</v>
      </c>
      <c r="K4">
        <v>9177475</v>
      </c>
      <c r="L4">
        <v>0</v>
      </c>
      <c r="M4">
        <v>7036788.8499999996</v>
      </c>
      <c r="N4">
        <v>448301.5</v>
      </c>
      <c r="O4">
        <v>1643286.5</v>
      </c>
      <c r="P4">
        <v>88493862.399999991</v>
      </c>
    </row>
    <row r="5" spans="1:16" x14ac:dyDescent="0.25">
      <c r="A5" t="s">
        <v>26</v>
      </c>
      <c r="B5">
        <v>107489840.36</v>
      </c>
      <c r="C5">
        <v>21702317.819999997</v>
      </c>
      <c r="D5">
        <v>86573996.249999985</v>
      </c>
      <c r="E5">
        <v>11701014.970000001</v>
      </c>
      <c r="H5" t="s">
        <v>25</v>
      </c>
      <c r="I5">
        <v>89872615.659999996</v>
      </c>
      <c r="J5">
        <v>8514396.8599999975</v>
      </c>
      <c r="K5">
        <v>5696732.5</v>
      </c>
      <c r="L5">
        <v>0</v>
      </c>
      <c r="M5">
        <v>2393144.85</v>
      </c>
      <c r="N5">
        <v>17</v>
      </c>
      <c r="O5">
        <v>1012933.5</v>
      </c>
      <c r="P5">
        <v>107489840.36999999</v>
      </c>
    </row>
    <row r="6" spans="1:16" s="10" customFormat="1" x14ac:dyDescent="0.25">
      <c r="A6" s="10" t="s">
        <v>24</v>
      </c>
      <c r="B6" s="10">
        <v>88469251.900000006</v>
      </c>
      <c r="C6" s="10">
        <v>19435616.619999997</v>
      </c>
      <c r="D6" s="10">
        <v>69656527.559999987</v>
      </c>
      <c r="E6" s="10">
        <v>10608310.83</v>
      </c>
      <c r="H6" s="10" t="s">
        <v>23</v>
      </c>
      <c r="I6" s="10">
        <v>70295770.890000015</v>
      </c>
      <c r="J6" s="10">
        <v>9235574.1600000001</v>
      </c>
      <c r="K6" s="10">
        <v>4806071.5</v>
      </c>
      <c r="L6" s="10">
        <v>0</v>
      </c>
      <c r="M6" s="10">
        <v>3015274.6</v>
      </c>
      <c r="N6" s="10">
        <v>15860.25</v>
      </c>
      <c r="O6" s="10">
        <v>1100700.5</v>
      </c>
      <c r="P6" s="10">
        <v>88469251.900000006</v>
      </c>
    </row>
    <row r="7" spans="1:16" x14ac:dyDescent="0.25">
      <c r="A7" s="11" t="s">
        <v>22</v>
      </c>
      <c r="B7" s="11">
        <v>43047121.100000009</v>
      </c>
      <c r="C7" s="11">
        <v>9500077.7100000009</v>
      </c>
      <c r="D7" s="11">
        <v>33563125.830000006</v>
      </c>
      <c r="E7" s="11">
        <v>5113586.12</v>
      </c>
      <c r="H7" s="11" t="s">
        <v>21</v>
      </c>
      <c r="I7" s="11">
        <v>34004971.890000001</v>
      </c>
      <c r="J7" s="11">
        <v>3451059.4499999997</v>
      </c>
      <c r="K7" s="11">
        <v>2722261.5</v>
      </c>
      <c r="L7" s="11">
        <v>0</v>
      </c>
      <c r="M7" s="11">
        <v>2145053.75</v>
      </c>
      <c r="N7" s="11">
        <v>3061</v>
      </c>
      <c r="O7" s="11">
        <v>720713.5</v>
      </c>
      <c r="P7" s="11">
        <v>43047121.090000004</v>
      </c>
    </row>
    <row r="8" spans="1:16" x14ac:dyDescent="0.25">
      <c r="A8" t="s">
        <v>20</v>
      </c>
      <c r="B8">
        <v>65632982.760000005</v>
      </c>
      <c r="C8">
        <v>10599238.069999998</v>
      </c>
      <c r="D8">
        <v>51276530.939999998</v>
      </c>
      <c r="E8">
        <v>7402863.5199999996</v>
      </c>
      <c r="H8" t="s">
        <v>19</v>
      </c>
      <c r="I8">
        <v>49751696.149999999</v>
      </c>
      <c r="J8">
        <v>5797430.4099999992</v>
      </c>
      <c r="K8">
        <v>3210783</v>
      </c>
      <c r="L8">
        <v>4372500</v>
      </c>
      <c r="M8">
        <v>1775008.2</v>
      </c>
      <c r="N8">
        <v>800.5</v>
      </c>
      <c r="O8">
        <v>724764.5</v>
      </c>
      <c r="P8">
        <v>65632982.759999998</v>
      </c>
    </row>
    <row r="9" spans="1:16" x14ac:dyDescent="0.25">
      <c r="A9" t="s">
        <v>18</v>
      </c>
      <c r="B9">
        <v>115003404.56000002</v>
      </c>
      <c r="C9">
        <v>25884223.009999994</v>
      </c>
      <c r="D9">
        <v>86607252.689999998</v>
      </c>
      <c r="E9">
        <v>14764428.710000001</v>
      </c>
      <c r="H9" t="s">
        <v>17</v>
      </c>
      <c r="I9">
        <v>85125036.769999996</v>
      </c>
      <c r="J9">
        <v>13094811.130000001</v>
      </c>
      <c r="K9">
        <v>9594029.5</v>
      </c>
      <c r="L9">
        <v>0</v>
      </c>
      <c r="M9">
        <v>5260480.9000000004</v>
      </c>
      <c r="N9">
        <v>215052.75</v>
      </c>
      <c r="O9">
        <v>1713993.5</v>
      </c>
      <c r="P9">
        <v>115003404.55</v>
      </c>
    </row>
    <row r="10" spans="1:16" x14ac:dyDescent="0.25">
      <c r="A10" t="s">
        <v>16</v>
      </c>
      <c r="B10">
        <v>33420268.240000006</v>
      </c>
      <c r="C10">
        <v>9367106.2300000004</v>
      </c>
      <c r="D10">
        <v>23898836.609999999</v>
      </c>
      <c r="E10">
        <v>5310451.4400000013</v>
      </c>
      <c r="H10" t="s">
        <v>15</v>
      </c>
      <c r="I10">
        <v>19733676.850000001</v>
      </c>
      <c r="J10">
        <v>6096227.5699999994</v>
      </c>
      <c r="K10">
        <v>6074408.5</v>
      </c>
      <c r="L10">
        <v>0</v>
      </c>
      <c r="M10">
        <v>667455.79999999993</v>
      </c>
      <c r="N10">
        <v>17286.5</v>
      </c>
      <c r="O10">
        <v>831213</v>
      </c>
      <c r="P10">
        <v>33420268.220000003</v>
      </c>
    </row>
    <row r="11" spans="1:16" x14ac:dyDescent="0.25">
      <c r="A11" t="s">
        <v>14</v>
      </c>
      <c r="B11">
        <v>32054651.43</v>
      </c>
      <c r="C11">
        <v>9579652.0099999998</v>
      </c>
      <c r="D11">
        <v>22880503.18</v>
      </c>
      <c r="E11">
        <v>5408619.7299999995</v>
      </c>
      <c r="H11" t="s">
        <v>13</v>
      </c>
      <c r="I11">
        <v>21976049.829999998</v>
      </c>
      <c r="J11">
        <v>5082628.59</v>
      </c>
      <c r="K11">
        <v>3808436.5</v>
      </c>
      <c r="L11">
        <v>0</v>
      </c>
      <c r="M11">
        <v>457895</v>
      </c>
      <c r="N11">
        <v>2848.5</v>
      </c>
      <c r="O11">
        <v>726793</v>
      </c>
      <c r="P11">
        <v>32054651.419999998</v>
      </c>
    </row>
    <row r="12" spans="1:16" x14ac:dyDescent="0.25">
      <c r="A12" t="s">
        <v>12</v>
      </c>
      <c r="B12">
        <v>55634831.959999993</v>
      </c>
      <c r="C12">
        <v>13941559.829999996</v>
      </c>
      <c r="D12">
        <v>41852482.439999998</v>
      </c>
      <c r="E12">
        <v>7486941.209999999</v>
      </c>
      <c r="H12" t="s">
        <v>11</v>
      </c>
      <c r="I12">
        <v>41068914.349999994</v>
      </c>
      <c r="J12">
        <v>6386677.0300000003</v>
      </c>
      <c r="K12">
        <v>5011297</v>
      </c>
      <c r="L12">
        <v>0</v>
      </c>
      <c r="M12">
        <v>2204856.5999999996</v>
      </c>
      <c r="N12">
        <v>76472.5</v>
      </c>
      <c r="O12">
        <v>886614.5</v>
      </c>
      <c r="P12">
        <v>55634831.979999997</v>
      </c>
    </row>
    <row r="13" spans="1:16" x14ac:dyDescent="0.25">
      <c r="A13" t="s">
        <v>10</v>
      </c>
      <c r="B13">
        <v>164422946.28000003</v>
      </c>
      <c r="C13">
        <v>42440811.259999983</v>
      </c>
      <c r="D13">
        <v>123354038.75</v>
      </c>
      <c r="E13">
        <v>23193300.529999997</v>
      </c>
      <c r="H13" t="s">
        <v>9</v>
      </c>
      <c r="I13">
        <v>103754125.12000002</v>
      </c>
      <c r="J13">
        <v>27775730.989999998</v>
      </c>
      <c r="K13">
        <v>22818608</v>
      </c>
      <c r="L13">
        <v>3786000</v>
      </c>
      <c r="M13">
        <v>3464079.4000000004</v>
      </c>
      <c r="N13">
        <v>88168.25</v>
      </c>
      <c r="O13">
        <v>2736234.5</v>
      </c>
      <c r="P13">
        <v>164422946.26000002</v>
      </c>
    </row>
    <row r="14" spans="1:16" x14ac:dyDescent="0.25">
      <c r="A14" t="s">
        <v>8</v>
      </c>
      <c r="B14">
        <v>156239924.51999998</v>
      </c>
      <c r="C14">
        <v>36115181.289999999</v>
      </c>
      <c r="D14">
        <v>121922431.67</v>
      </c>
      <c r="E14">
        <v>19930301.199999999</v>
      </c>
      <c r="H14" t="s">
        <v>7</v>
      </c>
      <c r="I14">
        <v>116649503.18000001</v>
      </c>
      <c r="J14">
        <v>16959979.680000003</v>
      </c>
      <c r="K14">
        <v>13658015</v>
      </c>
      <c r="L14">
        <v>0</v>
      </c>
      <c r="M14">
        <v>5889773.3999999994</v>
      </c>
      <c r="N14">
        <v>479780.25</v>
      </c>
      <c r="O14">
        <v>2602873</v>
      </c>
      <c r="P14">
        <v>156239924.51000002</v>
      </c>
    </row>
    <row r="15" spans="1:16" x14ac:dyDescent="0.25">
      <c r="A15" t="s">
        <v>6</v>
      </c>
      <c r="B15">
        <v>123742597.92999999</v>
      </c>
      <c r="C15">
        <v>30397668.850000005</v>
      </c>
      <c r="D15">
        <v>94986214.170000002</v>
      </c>
      <c r="E15">
        <v>16573030.74</v>
      </c>
      <c r="H15" t="s">
        <v>5</v>
      </c>
      <c r="I15">
        <v>91441739.269999981</v>
      </c>
      <c r="J15">
        <v>12059376.369999999</v>
      </c>
      <c r="K15">
        <v>14899618</v>
      </c>
      <c r="L15">
        <v>0</v>
      </c>
      <c r="M15">
        <v>3466293</v>
      </c>
      <c r="N15">
        <v>56998.75</v>
      </c>
      <c r="O15">
        <v>1818572.5</v>
      </c>
      <c r="P15">
        <v>123742597.88999999</v>
      </c>
    </row>
    <row r="16" spans="1:16" x14ac:dyDescent="0.25">
      <c r="A16" t="s">
        <v>4</v>
      </c>
      <c r="B16">
        <v>387820107.16000003</v>
      </c>
      <c r="C16">
        <v>85502089.219999999</v>
      </c>
      <c r="D16">
        <v>302629785.05999994</v>
      </c>
      <c r="E16">
        <v>44882963.710000001</v>
      </c>
      <c r="H16" t="s">
        <v>3</v>
      </c>
      <c r="I16">
        <v>276020585.24000001</v>
      </c>
      <c r="J16">
        <v>40612624.369999997</v>
      </c>
      <c r="K16">
        <v>25412506</v>
      </c>
      <c r="L16">
        <v>22567500</v>
      </c>
      <c r="M16">
        <v>17167790.299999997</v>
      </c>
      <c r="N16">
        <v>677733.25</v>
      </c>
      <c r="O16">
        <v>5361368</v>
      </c>
      <c r="P16">
        <v>387820107.16000003</v>
      </c>
    </row>
    <row r="17" spans="1:16" x14ac:dyDescent="0.25">
      <c r="A17" t="s">
        <v>2</v>
      </c>
      <c r="B17">
        <v>541556731.31999993</v>
      </c>
      <c r="C17">
        <v>118438925.64999998</v>
      </c>
      <c r="D17">
        <v>418358965.94999999</v>
      </c>
      <c r="E17">
        <v>66662928.689999998</v>
      </c>
      <c r="H17" t="s">
        <v>2</v>
      </c>
      <c r="I17">
        <v>404642324.38</v>
      </c>
      <c r="J17">
        <v>60518953.959999993</v>
      </c>
      <c r="K17">
        <v>41281761.5</v>
      </c>
      <c r="L17">
        <v>4372500</v>
      </c>
      <c r="M17">
        <v>22293206.949999999</v>
      </c>
      <c r="N17">
        <v>700379.5</v>
      </c>
      <c r="O17">
        <v>7747605</v>
      </c>
      <c r="P17">
        <v>541556731.28999996</v>
      </c>
    </row>
    <row r="18" spans="1:16" x14ac:dyDescent="0.25">
      <c r="A18" t="s">
        <v>1</v>
      </c>
      <c r="B18">
        <v>765217447.75999999</v>
      </c>
      <c r="C18">
        <v>174925155.61999995</v>
      </c>
      <c r="D18">
        <v>597304331.5</v>
      </c>
      <c r="E18">
        <v>95408250.989999995</v>
      </c>
      <c r="H18" t="s">
        <v>1</v>
      </c>
      <c r="I18">
        <v>570852436.48000002</v>
      </c>
      <c r="J18">
        <v>82563521.570000008</v>
      </c>
      <c r="K18">
        <v>72522327.5</v>
      </c>
      <c r="L18">
        <v>7621500</v>
      </c>
      <c r="M18">
        <v>20190328.600000001</v>
      </c>
      <c r="N18">
        <v>1019050</v>
      </c>
      <c r="O18">
        <v>10448283.5</v>
      </c>
      <c r="P18">
        <v>765217447.64999998</v>
      </c>
    </row>
    <row r="19" spans="1:16" x14ac:dyDescent="0.25">
      <c r="A19" t="s">
        <v>0</v>
      </c>
      <c r="B19">
        <v>1694594286.2400002</v>
      </c>
      <c r="C19">
        <v>378866170.48999995</v>
      </c>
      <c r="D19">
        <v>1318293082.51</v>
      </c>
      <c r="E19">
        <v>206954143.39000002</v>
      </c>
      <c r="H19" t="s">
        <v>0</v>
      </c>
      <c r="I19">
        <v>1251515346.0999999</v>
      </c>
      <c r="J19">
        <v>183695099.90000001</v>
      </c>
      <c r="K19">
        <v>139216595</v>
      </c>
      <c r="L19">
        <v>34561500</v>
      </c>
      <c r="M19">
        <v>59651325.850000001</v>
      </c>
      <c r="N19">
        <v>2397162.75</v>
      </c>
      <c r="O19">
        <v>23557256.5</v>
      </c>
      <c r="P19">
        <v>1694594286.0999999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4</vt:i4>
      </vt:variant>
    </vt:vector>
  </HeadingPairs>
  <TitlesOfParts>
    <vt:vector size="6" baseType="lpstr">
      <vt:lpstr>Foglio1</vt:lpstr>
      <vt:lpstr>Foglio2</vt:lpstr>
      <vt:lpstr>Foglio1!_ftn1</vt:lpstr>
      <vt:lpstr>Foglio1!_ftn2</vt:lpstr>
      <vt:lpstr>Foglio1!_ftn3</vt:lpstr>
      <vt:lpstr>Foglio1!_ftn4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Lara</dc:creator>
  <cp:lastModifiedBy>Lara</cp:lastModifiedBy>
  <dcterms:created xsi:type="dcterms:W3CDTF">2015-06-05T18:19:34Z</dcterms:created>
  <dcterms:modified xsi:type="dcterms:W3CDTF">2021-11-23T07:13:22Z</dcterms:modified>
</cp:coreProperties>
</file>