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ara\Documents\Piccolo Principe\GAP\2020\Applicativo SMART\DATI DB SMART\ELABORAZIONI\"/>
    </mc:Choice>
  </mc:AlternateContent>
  <xr:revisionPtr revIDLastSave="0" documentId="13_ncr:1_{A8E87ECE-D88D-4102-9B2C-E40E8E3B55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</sheets>
  <externalReferences>
    <externalReference r:id="rId3"/>
  </externalReferences>
  <definedNames>
    <definedName name="_ftn1" localSheetId="0">Foglio1!$A$9</definedName>
    <definedName name="_ftn2" localSheetId="0">Foglio1!#REF!</definedName>
    <definedName name="_ftnref1" localSheetId="0">Foglio1!$B$2</definedName>
    <definedName name="_ftnref2" localSheetId="0">Foglio1!$C$2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9" i="1" l="1"/>
  <c r="C139" i="1"/>
  <c r="D139" i="1"/>
  <c r="E139" i="1"/>
  <c r="C138" i="1"/>
  <c r="D138" i="1"/>
  <c r="E138" i="1"/>
  <c r="B138" i="1"/>
  <c r="E136" i="1"/>
  <c r="E135" i="1"/>
  <c r="C55" i="1"/>
  <c r="D55" i="1"/>
  <c r="E55" i="1"/>
  <c r="B55" i="1"/>
  <c r="E31" i="1"/>
  <c r="F31" i="1" s="1"/>
  <c r="E32" i="1"/>
  <c r="F32" i="1" s="1"/>
  <c r="E33" i="1"/>
  <c r="F33" i="1" s="1"/>
  <c r="D30" i="1"/>
  <c r="C30" i="1"/>
  <c r="B30" i="1"/>
  <c r="E24" i="1"/>
  <c r="E25" i="1"/>
  <c r="E26" i="1"/>
  <c r="E23" i="1"/>
  <c r="E19" i="1"/>
  <c r="E11" i="1"/>
  <c r="B17" i="1" s="1"/>
  <c r="E12" i="1"/>
  <c r="F12" i="1" s="1"/>
  <c r="E13" i="1"/>
  <c r="F13" i="1" s="1"/>
  <c r="D10" i="1"/>
  <c r="C10" i="1"/>
  <c r="B10" i="1"/>
  <c r="E30" i="1" l="1"/>
  <c r="B18" i="1"/>
  <c r="F30" i="1"/>
  <c r="B19" i="1"/>
  <c r="E10" i="1"/>
  <c r="D16" i="1" s="1"/>
  <c r="E18" i="1"/>
  <c r="D18" i="1"/>
  <c r="F11" i="1"/>
  <c r="E17" i="1"/>
  <c r="D19" i="1"/>
  <c r="D17" i="1"/>
  <c r="C19" i="1"/>
  <c r="C18" i="1"/>
  <c r="C17" i="1"/>
  <c r="B16" i="1" l="1"/>
  <c r="F10" i="1"/>
  <c r="C16" i="1"/>
  <c r="E16" i="1"/>
</calcChain>
</file>

<file path=xl/sharedStrings.xml><?xml version="1.0" encoding="utf-8"?>
<sst xmlns="http://schemas.openxmlformats.org/spreadsheetml/2006/main" count="193" uniqueCount="105">
  <si>
    <t>Periodo di riferimento</t>
  </si>
  <si>
    <t>Vincite</t>
  </si>
  <si>
    <t>Erario</t>
  </si>
  <si>
    <t>2021 fino 31.08.2021</t>
  </si>
  <si>
    <t>Spesa</t>
  </si>
  <si>
    <t>Raccolta</t>
  </si>
  <si>
    <t>COMUNE</t>
  </si>
  <si>
    <t>05_Valle Cavallina</t>
  </si>
  <si>
    <t>Ambiti territoriali</t>
  </si>
  <si>
    <t xml:space="preserve">Giocato 
</t>
  </si>
  <si>
    <t xml:space="preserve">Speso </t>
  </si>
  <si>
    <t xml:space="preserve">Vincita 
</t>
  </si>
  <si>
    <t xml:space="preserve">Erario </t>
  </si>
  <si>
    <t>01- Bergamo</t>
  </si>
  <si>
    <t>02- Dalmine</t>
  </si>
  <si>
    <t>O3-Seriate</t>
  </si>
  <si>
    <t>04- Grumello del Monte</t>
  </si>
  <si>
    <t>05- Valcavallina</t>
  </si>
  <si>
    <t>06- Monte Bronzone -Basso Sebino</t>
  </si>
  <si>
    <t>07- Alto Sebino</t>
  </si>
  <si>
    <t>08- Valle Seriana</t>
  </si>
  <si>
    <t>09- Valle Seriana Superiore e Valle di Scalve</t>
  </si>
  <si>
    <t>10- Valle Brembana</t>
  </si>
  <si>
    <t>11- Valle Imagna</t>
  </si>
  <si>
    <t>12- Isola Bergamasca</t>
  </si>
  <si>
    <t>13- Treviglio</t>
  </si>
  <si>
    <t>14- Romano Lombardia</t>
  </si>
  <si>
    <t>Distretto Bergamo</t>
  </si>
  <si>
    <t>Distretto Bergamo Est</t>
  </si>
  <si>
    <t>Distretto Bergamo Ovest</t>
  </si>
  <si>
    <t>Provincia di Bergamo</t>
  </si>
  <si>
    <t>Apparecchi</t>
  </si>
  <si>
    <t>Scommesse</t>
  </si>
  <si>
    <t>Giochi numerici e lotterie</t>
  </si>
  <si>
    <t>Totale</t>
  </si>
  <si>
    <t>2021 - fino 31.08</t>
  </si>
  <si>
    <t>Ambito Territoriae</t>
  </si>
  <si>
    <t>Apparecchi (AWP, VLT, Comma 7)</t>
  </si>
  <si>
    <t>Lotterie</t>
  </si>
  <si>
    <t>Lotto</t>
  </si>
  <si>
    <t>Bingo</t>
  </si>
  <si>
    <t>Giochi a base sportiva</t>
  </si>
  <si>
    <t>Giochi a base ippica</t>
  </si>
  <si>
    <t>Giochi numerici a totalizzatore</t>
  </si>
  <si>
    <t>01_Bergamo</t>
  </si>
  <si>
    <t>02_Dalmine</t>
  </si>
  <si>
    <t>03_Seriate</t>
  </si>
  <si>
    <t>04_Grumello</t>
  </si>
  <si>
    <t>06_Monte Bronzone e Basso Sebino</t>
  </si>
  <si>
    <t>07_Alto Sebino</t>
  </si>
  <si>
    <t>08_Valle Seriana</t>
  </si>
  <si>
    <t>09_Valle Seriana Sup. e Valle di Scalve</t>
  </si>
  <si>
    <t>10_Valle Brembana</t>
  </si>
  <si>
    <t>11_Valle Imagna e Villa d'Almè</t>
  </si>
  <si>
    <t>12_Isola Bergamasca</t>
  </si>
  <si>
    <t>13_Treviglio</t>
  </si>
  <si>
    <t>14_Romano di Lombardia</t>
  </si>
  <si>
    <t xml:space="preserve">Distretto Bergamo </t>
  </si>
  <si>
    <t>AWP</t>
  </si>
  <si>
    <t>VLT</t>
  </si>
  <si>
    <t>Comma 7</t>
  </si>
  <si>
    <t>Giochi numerici</t>
  </si>
  <si>
    <t>Totale Ambito</t>
  </si>
  <si>
    <t xml:space="preserve">BORGO DI TERZO </t>
  </si>
  <si>
    <t xml:space="preserve">CAROBBIO DEGLI ANGELI </t>
  </si>
  <si>
    <t>CASAZZA</t>
  </si>
  <si>
    <t xml:space="preserve">CENATE SOPRA </t>
  </si>
  <si>
    <t xml:space="preserve">CENATE SOTTO </t>
  </si>
  <si>
    <t xml:space="preserve">ENDINE GAIANO </t>
  </si>
  <si>
    <t>ENTRATICO</t>
  </si>
  <si>
    <t>GAVERINA TERME</t>
  </si>
  <si>
    <t>GORLAGO</t>
  </si>
  <si>
    <t>GRONE</t>
  </si>
  <si>
    <t>MONASTEROLO DEL CASTELLO</t>
  </si>
  <si>
    <t xml:space="preserve">RANZANICO </t>
  </si>
  <si>
    <t xml:space="preserve">SAN PAOLO D'ARGON </t>
  </si>
  <si>
    <t xml:space="preserve">SPINONE AL LAGO </t>
  </si>
  <si>
    <t xml:space="preserve">TRESCORE BALNEARIO </t>
  </si>
  <si>
    <t xml:space="preserve">VIGANO SAN MARTINO </t>
  </si>
  <si>
    <t xml:space="preserve">ZANDOBBIO </t>
  </si>
  <si>
    <t>Berzo san fermo</t>
  </si>
  <si>
    <t>Bianzano</t>
  </si>
  <si>
    <t>Borgo di terzo</t>
  </si>
  <si>
    <t>Carobbio degli angeli</t>
  </si>
  <si>
    <t>Casazza</t>
  </si>
  <si>
    <t>Cenate sopra</t>
  </si>
  <si>
    <t>Cenate sotto</t>
  </si>
  <si>
    <t>Endine gaiano</t>
  </si>
  <si>
    <t>Entratico</t>
  </si>
  <si>
    <t>Gaverina terme</t>
  </si>
  <si>
    <t>Gorlago</t>
  </si>
  <si>
    <t>Grone</t>
  </si>
  <si>
    <t>Luzzana</t>
  </si>
  <si>
    <t>Monasterolo del castello</t>
  </si>
  <si>
    <t>Ranzanico</t>
  </si>
  <si>
    <t>San paolo d'argon</t>
  </si>
  <si>
    <t>Spinone al lago</t>
  </si>
  <si>
    <t>Trescore balneario</t>
  </si>
  <si>
    <t>Vigano san martino</t>
  </si>
  <si>
    <t>Zandobbio</t>
  </si>
  <si>
    <t>2021 fino 31 ago</t>
  </si>
  <si>
    <t>Importi</t>
  </si>
  <si>
    <t>%</t>
  </si>
  <si>
    <t>Giocato nel 1° quadrimestre</t>
  </si>
  <si>
    <t>Giocato nel 2° quadrimestre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</si>
</sst>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96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4D5"/>
        <bgColor indexed="64"/>
      </patternFill>
    </fill>
  </fills>
  <borders count="15">
    <border>
      <left/>
      <right/>
      <top/>
      <bottom/>
      <diagonal/>
    </border>
    <border>
      <left style="medium">
        <color rgb="FFED7D31"/>
      </left>
      <right/>
      <top/>
      <bottom/>
      <diagonal/>
    </border>
    <border>
      <left/>
      <right style="medium">
        <color rgb="FFED7D31"/>
      </right>
      <top/>
      <bottom/>
      <diagonal/>
    </border>
    <border>
      <left style="medium">
        <color rgb="FFED7D31"/>
      </left>
      <right/>
      <top/>
      <bottom style="medium">
        <color rgb="FFED7D31"/>
      </bottom>
      <diagonal/>
    </border>
    <border>
      <left/>
      <right/>
      <top/>
      <bottom style="medium">
        <color rgb="FFED7D31"/>
      </bottom>
      <diagonal/>
    </border>
    <border>
      <left/>
      <right style="medium">
        <color rgb="FFED7D31"/>
      </right>
      <top/>
      <bottom style="medium">
        <color rgb="FFED7D31"/>
      </bottom>
      <diagonal/>
    </border>
    <border>
      <left style="medium">
        <color rgb="FFED7D31"/>
      </left>
      <right/>
      <top style="medium">
        <color rgb="FFED7D31"/>
      </top>
      <bottom/>
      <diagonal/>
    </border>
    <border>
      <left/>
      <right/>
      <top style="medium">
        <color rgb="FFED7D31"/>
      </top>
      <bottom/>
      <diagonal/>
    </border>
    <border>
      <left/>
      <right style="medium">
        <color rgb="FFED7D31"/>
      </right>
      <top style="medium">
        <color rgb="FFED7D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D7D31"/>
      </left>
      <right/>
      <top style="medium">
        <color rgb="FFED7D31"/>
      </top>
      <bottom style="medium">
        <color rgb="FFED7D31"/>
      </bottom>
      <diagonal/>
    </border>
    <border>
      <left style="medium">
        <color rgb="FFF4B083"/>
      </left>
      <right style="medium">
        <color rgb="FFF4B083"/>
      </right>
      <top/>
      <bottom style="medium">
        <color rgb="FFF4B083"/>
      </bottom>
      <diagonal/>
    </border>
    <border>
      <left/>
      <right style="medium">
        <color rgb="FFF4B083"/>
      </right>
      <top/>
      <bottom style="medium">
        <color rgb="FFF4B083"/>
      </bottom>
      <diagonal/>
    </border>
    <border>
      <left style="medium">
        <color rgb="FFF4B083"/>
      </left>
      <right style="medium">
        <color rgb="FFF4B083"/>
      </right>
      <top/>
      <bottom/>
      <diagonal/>
    </border>
    <border>
      <left/>
      <right style="medium">
        <color rgb="FFF4B083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3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4" borderId="6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8" fontId="3" fillId="0" borderId="0" xfId="2" applyNumberFormat="1" applyFont="1" applyAlignment="1">
      <alignment horizontal="center" vertical="center"/>
    </xf>
    <xf numFmtId="9" fontId="3" fillId="0" borderId="0" xfId="2" applyNumberFormat="1" applyFont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3" fillId="0" borderId="0" xfId="0" applyFont="1"/>
    <xf numFmtId="0" fontId="3" fillId="0" borderId="4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vertical="center" wrapText="1"/>
    </xf>
    <xf numFmtId="4" fontId="6" fillId="5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" fontId="0" fillId="0" borderId="9" xfId="0" applyNumberFormat="1" applyBorder="1"/>
    <xf numFmtId="43" fontId="0" fillId="0" borderId="0" xfId="1" applyFont="1"/>
    <xf numFmtId="43" fontId="0" fillId="0" borderId="0" xfId="1" applyFont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168" fontId="3" fillId="0" borderId="0" xfId="2" applyNumberFormat="1" applyFont="1"/>
    <xf numFmtId="9" fontId="3" fillId="0" borderId="0" xfId="2" applyNumberFormat="1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/Documents/Piccolo%20Principe/GAP/2019/BANCA%20DATI/Dati%20Monopoli%20per%20Banca%20d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AT e tipologia giochi"/>
      <sheetName val="Raccolta procapite"/>
      <sheetName val="per comuni"/>
    </sheetNames>
    <sheetDataSet>
      <sheetData sheetId="0">
        <row r="6">
          <cell r="G6">
            <v>36548</v>
          </cell>
          <cell r="I6">
            <v>9224858.1099999994</v>
          </cell>
          <cell r="J6">
            <v>10716.050000000001</v>
          </cell>
          <cell r="K6">
            <v>4806071.5</v>
          </cell>
          <cell r="O6">
            <v>1017174.5</v>
          </cell>
          <cell r="R6">
            <v>46978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9"/>
  <sheetViews>
    <sheetView tabSelected="1" topLeftCell="A129" workbookViewId="0">
      <selection activeCell="E139" sqref="A133:E139"/>
    </sheetView>
  </sheetViews>
  <sheetFormatPr defaultRowHeight="15" x14ac:dyDescent="0.25"/>
  <cols>
    <col min="1" max="1" width="20.140625" customWidth="1"/>
    <col min="2" max="2" width="23" customWidth="1"/>
    <col min="3" max="5" width="14.28515625" bestFit="1" customWidth="1"/>
    <col min="6" max="6" width="10.85546875" bestFit="1" customWidth="1"/>
    <col min="11" max="14" width="12" bestFit="1" customWidth="1"/>
  </cols>
  <sheetData>
    <row r="2" spans="1:6" ht="15.75" x14ac:dyDescent="0.25">
      <c r="A2" s="3" t="s">
        <v>0</v>
      </c>
      <c r="B2" s="4" t="s">
        <v>4</v>
      </c>
      <c r="C2" s="4" t="s">
        <v>5</v>
      </c>
      <c r="D2" s="4" t="s">
        <v>1</v>
      </c>
      <c r="E2" s="5" t="s">
        <v>2</v>
      </c>
    </row>
    <row r="3" spans="1:6" x14ac:dyDescent="0.25">
      <c r="A3" s="12">
        <v>2018</v>
      </c>
      <c r="B3" s="7">
        <v>19435616.619999997</v>
      </c>
      <c r="C3" s="7">
        <v>88469251.900000006</v>
      </c>
      <c r="D3" s="7">
        <v>69656527.559999987</v>
      </c>
      <c r="E3" s="8">
        <v>10608310.83</v>
      </c>
    </row>
    <row r="4" spans="1:6" x14ac:dyDescent="0.25">
      <c r="A4" s="12">
        <v>2019</v>
      </c>
      <c r="B4" s="7">
        <v>20654346.120000008</v>
      </c>
      <c r="C4" s="7">
        <v>90827513.219999999</v>
      </c>
      <c r="D4" s="7">
        <v>70173167.110000014</v>
      </c>
      <c r="E4" s="8">
        <v>12148697.140000001</v>
      </c>
    </row>
    <row r="5" spans="1:6" x14ac:dyDescent="0.25">
      <c r="A5" s="12">
        <v>2020</v>
      </c>
      <c r="B5" s="7">
        <v>11127888.070000002</v>
      </c>
      <c r="C5" s="7">
        <v>47638455.250000015</v>
      </c>
      <c r="D5" s="7">
        <v>36510567.170000002</v>
      </c>
      <c r="E5" s="8">
        <v>7164066.4799999986</v>
      </c>
    </row>
    <row r="6" spans="1:6" ht="15.75" thickBot="1" x14ac:dyDescent="0.3">
      <c r="A6" s="9" t="s">
        <v>3</v>
      </c>
      <c r="B6" s="10">
        <v>7398865.0199999996</v>
      </c>
      <c r="C6" s="10">
        <v>26560390.100000001</v>
      </c>
      <c r="D6" s="10">
        <v>19161525.090000004</v>
      </c>
      <c r="E6" s="11">
        <v>3951624.7600000002</v>
      </c>
    </row>
    <row r="7" spans="1:6" x14ac:dyDescent="0.25">
      <c r="B7" s="38"/>
      <c r="C7" s="38"/>
      <c r="D7" s="38"/>
      <c r="E7" s="38"/>
    </row>
    <row r="8" spans="1:6" ht="15.75" thickBot="1" x14ac:dyDescent="0.3"/>
    <row r="9" spans="1:6" ht="47.25" x14ac:dyDescent="0.25">
      <c r="A9" s="13" t="s">
        <v>0</v>
      </c>
      <c r="B9" s="14" t="s">
        <v>31</v>
      </c>
      <c r="C9" s="14" t="s">
        <v>32</v>
      </c>
      <c r="D9" s="15" t="s">
        <v>33</v>
      </c>
      <c r="E9" s="16" t="s">
        <v>34</v>
      </c>
    </row>
    <row r="10" spans="1:6" x14ac:dyDescent="0.25">
      <c r="A10" s="6">
        <v>2018</v>
      </c>
      <c r="B10" s="7">
        <f>SUM(Foglio2!I6)</f>
        <v>70295770.890000015</v>
      </c>
      <c r="C10" s="7">
        <f>SUM(Foglio2!M6:N6)</f>
        <v>3031134.85</v>
      </c>
      <c r="D10" s="7">
        <f>SUM(Foglio2!J6+Foglio2!K6+Foglio2!O6)</f>
        <v>15142346.16</v>
      </c>
      <c r="E10" s="8">
        <f>SUM(B10:D10)</f>
        <v>88469251.900000006</v>
      </c>
      <c r="F10" s="1">
        <f>C3-E10</f>
        <v>0</v>
      </c>
    </row>
    <row r="11" spans="1:6" x14ac:dyDescent="0.25">
      <c r="A11" s="6">
        <v>2019</v>
      </c>
      <c r="B11" s="7">
        <v>71503619.570000008</v>
      </c>
      <c r="C11" s="7">
        <v>3887109.75</v>
      </c>
      <c r="D11" s="7">
        <v>15436783.919999996</v>
      </c>
      <c r="E11" s="8">
        <f t="shared" ref="E11:E13" si="0">SUM(B11:D11)</f>
        <v>90827513.24000001</v>
      </c>
      <c r="F11" s="1">
        <f t="shared" ref="F11:F13" si="1">C4-E11</f>
        <v>-2.000001072883606E-2</v>
      </c>
    </row>
    <row r="12" spans="1:6" x14ac:dyDescent="0.25">
      <c r="A12" s="6">
        <v>2020</v>
      </c>
      <c r="B12" s="7">
        <v>32161934.600000001</v>
      </c>
      <c r="C12" s="7">
        <v>2362057.65</v>
      </c>
      <c r="D12" s="7">
        <v>13114463</v>
      </c>
      <c r="E12" s="8">
        <f t="shared" si="0"/>
        <v>47638455.25</v>
      </c>
      <c r="F12" s="1">
        <f t="shared" si="1"/>
        <v>0</v>
      </c>
    </row>
    <row r="13" spans="1:6" ht="15.75" thickBot="1" x14ac:dyDescent="0.3">
      <c r="A13" s="9" t="s">
        <v>35</v>
      </c>
      <c r="B13" s="10">
        <v>11135560.100000001</v>
      </c>
      <c r="C13" s="20">
        <v>438377.00000000006</v>
      </c>
      <c r="D13" s="10">
        <v>14986453</v>
      </c>
      <c r="E13" s="8">
        <f t="shared" si="0"/>
        <v>26560390.100000001</v>
      </c>
      <c r="F13" s="1">
        <f t="shared" si="1"/>
        <v>0</v>
      </c>
    </row>
    <row r="14" spans="1:6" ht="15.75" thickBot="1" x14ac:dyDescent="0.3"/>
    <row r="15" spans="1:6" ht="47.25" x14ac:dyDescent="0.25">
      <c r="A15" s="13" t="s">
        <v>0</v>
      </c>
      <c r="B15" s="14" t="s">
        <v>31</v>
      </c>
      <c r="C15" s="14" t="s">
        <v>32</v>
      </c>
      <c r="D15" s="15" t="s">
        <v>33</v>
      </c>
      <c r="E15" s="16" t="s">
        <v>34</v>
      </c>
    </row>
    <row r="16" spans="1:6" x14ac:dyDescent="0.25">
      <c r="A16" s="12">
        <v>2018</v>
      </c>
      <c r="B16" s="18">
        <f>B10/$E10</f>
        <v>0.79457856125490767</v>
      </c>
      <c r="C16" s="18">
        <f t="shared" ref="C16:E16" si="2">C10/$E10</f>
        <v>3.4262015162354956E-2</v>
      </c>
      <c r="D16" s="18">
        <f t="shared" si="2"/>
        <v>0.17115942358273745</v>
      </c>
      <c r="E16" s="19">
        <f t="shared" si="2"/>
        <v>1</v>
      </c>
    </row>
    <row r="17" spans="1:6" x14ac:dyDescent="0.25">
      <c r="A17" s="12">
        <v>2019</v>
      </c>
      <c r="B17" s="18">
        <f t="shared" ref="B17:E17" si="3">B11/$E11</f>
        <v>0.78724625412853588</v>
      </c>
      <c r="C17" s="18">
        <f t="shared" si="3"/>
        <v>4.2796610975452044E-2</v>
      </c>
      <c r="D17" s="18">
        <f t="shared" si="3"/>
        <v>0.169957134896012</v>
      </c>
      <c r="E17" s="19">
        <f t="shared" si="3"/>
        <v>1</v>
      </c>
    </row>
    <row r="18" spans="1:6" x14ac:dyDescent="0.25">
      <c r="A18" s="12">
        <v>2020</v>
      </c>
      <c r="B18" s="18">
        <f t="shared" ref="B18:E18" si="4">B12/$E12</f>
        <v>0.67512547229373066</v>
      </c>
      <c r="C18" s="18">
        <f t="shared" si="4"/>
        <v>4.9583002589069045E-2</v>
      </c>
      <c r="D18" s="18">
        <f t="shared" si="4"/>
        <v>0.27529152511720034</v>
      </c>
      <c r="E18" s="19">
        <f t="shared" si="4"/>
        <v>1</v>
      </c>
    </row>
    <row r="19" spans="1:6" ht="15.75" thickBot="1" x14ac:dyDescent="0.3">
      <c r="A19" s="17" t="s">
        <v>35</v>
      </c>
      <c r="B19" s="18">
        <f t="shared" ref="B19:E19" si="5">B13/$E13</f>
        <v>0.41925438813490923</v>
      </c>
      <c r="C19" s="18">
        <f t="shared" si="5"/>
        <v>1.6504915716580533E-2</v>
      </c>
      <c r="D19" s="18">
        <f t="shared" si="5"/>
        <v>0.56424069614851025</v>
      </c>
      <c r="E19" s="19">
        <f t="shared" si="5"/>
        <v>1</v>
      </c>
    </row>
    <row r="21" spans="1:6" ht="15.75" thickBot="1" x14ac:dyDescent="0.3"/>
    <row r="22" spans="1:6" ht="15.75" x14ac:dyDescent="0.25">
      <c r="A22" s="21" t="s">
        <v>0</v>
      </c>
      <c r="B22" s="14" t="s">
        <v>58</v>
      </c>
      <c r="C22" s="14" t="s">
        <v>59</v>
      </c>
      <c r="D22" s="15" t="s">
        <v>60</v>
      </c>
      <c r="E22" s="16" t="s">
        <v>34</v>
      </c>
    </row>
    <row r="23" spans="1:6" x14ac:dyDescent="0.25">
      <c r="A23" s="12">
        <v>2018</v>
      </c>
      <c r="B23" s="7">
        <v>30132918.280000001</v>
      </c>
      <c r="C23" s="7">
        <v>39960608.190000005</v>
      </c>
      <c r="D23" s="7">
        <v>202244.42</v>
      </c>
      <c r="E23" s="8">
        <f>SUM(B23:D23)</f>
        <v>70295770.890000001</v>
      </c>
      <c r="F23" s="1"/>
    </row>
    <row r="24" spans="1:6" x14ac:dyDescent="0.25">
      <c r="A24" s="12">
        <v>2019</v>
      </c>
      <c r="B24" s="7">
        <v>29810123.34</v>
      </c>
      <c r="C24" s="7">
        <v>41693496.239999995</v>
      </c>
      <c r="D24" s="22"/>
      <c r="E24" s="8">
        <f t="shared" ref="E24:E26" si="6">SUM(B24:D24)</f>
        <v>71503619.579999998</v>
      </c>
      <c r="F24" s="1"/>
    </row>
    <row r="25" spans="1:6" x14ac:dyDescent="0.25">
      <c r="A25" s="12">
        <v>2020</v>
      </c>
      <c r="B25" s="7">
        <v>15388379.6</v>
      </c>
      <c r="C25" s="7">
        <v>16773555.009999998</v>
      </c>
      <c r="D25" s="22"/>
      <c r="E25" s="8">
        <f t="shared" si="6"/>
        <v>32161934.609999999</v>
      </c>
      <c r="F25" s="1"/>
    </row>
    <row r="26" spans="1:6" ht="15.75" thickBot="1" x14ac:dyDescent="0.3">
      <c r="A26" s="17" t="s">
        <v>35</v>
      </c>
      <c r="B26" s="10">
        <v>4921760.5500000007</v>
      </c>
      <c r="C26" s="10">
        <v>6213799.5499999998</v>
      </c>
      <c r="D26" s="23"/>
      <c r="E26" s="8">
        <f t="shared" si="6"/>
        <v>11135560.100000001</v>
      </c>
      <c r="F26" s="1"/>
    </row>
    <row r="28" spans="1:6" ht="15.75" thickBot="1" x14ac:dyDescent="0.3">
      <c r="A28" s="22"/>
      <c r="B28" s="22"/>
      <c r="C28" s="22"/>
      <c r="D28" s="22"/>
      <c r="E28" s="22"/>
    </row>
    <row r="29" spans="1:6" ht="15.75" x14ac:dyDescent="0.25">
      <c r="A29" s="13" t="s">
        <v>0</v>
      </c>
      <c r="B29" s="15" t="s">
        <v>61</v>
      </c>
      <c r="C29" s="14" t="s">
        <v>39</v>
      </c>
      <c r="D29" s="14" t="s">
        <v>38</v>
      </c>
      <c r="E29" s="16" t="s">
        <v>34</v>
      </c>
    </row>
    <row r="30" spans="1:6" x14ac:dyDescent="0.25">
      <c r="A30" s="12">
        <v>2018</v>
      </c>
      <c r="B30" s="7">
        <f>SUM('[1]Per AT e tipologia giochi'!$G$6+'[1]Per AT e tipologia giochi'!$O$6+'[1]Per AT e tipologia giochi'!$R$6)</f>
        <v>1100700.5</v>
      </c>
      <c r="C30" s="7">
        <f>SUM('[1]Per AT e tipologia giochi'!$K$6)</f>
        <v>4806071.5</v>
      </c>
      <c r="D30" s="7">
        <f>SUM('[1]Per AT e tipologia giochi'!$J$6+'[1]Per AT e tipologia giochi'!$I$6)</f>
        <v>9235574.1600000001</v>
      </c>
      <c r="E30" s="8">
        <f>SUM(B30:D30)</f>
        <v>15142346.16</v>
      </c>
      <c r="F30" s="1">
        <f>E30-D10</f>
        <v>0</v>
      </c>
    </row>
    <row r="31" spans="1:6" x14ac:dyDescent="0.25">
      <c r="A31" s="12">
        <v>2019</v>
      </c>
      <c r="B31" s="7">
        <v>1228407</v>
      </c>
      <c r="C31" s="7">
        <v>5118984</v>
      </c>
      <c r="D31" s="7">
        <v>9089392.9200000018</v>
      </c>
      <c r="E31" s="8">
        <f t="shared" ref="E31:E33" si="7">SUM(B31:D31)</f>
        <v>15436783.920000002</v>
      </c>
      <c r="F31" s="1">
        <f t="shared" ref="F31:F33" si="8">E31-D11</f>
        <v>0</v>
      </c>
    </row>
    <row r="32" spans="1:6" x14ac:dyDescent="0.25">
      <c r="A32" s="12">
        <v>2020</v>
      </c>
      <c r="B32" s="7">
        <v>865844</v>
      </c>
      <c r="C32" s="7">
        <v>4247969</v>
      </c>
      <c r="D32" s="7">
        <v>8000650</v>
      </c>
      <c r="E32" s="8">
        <f t="shared" si="7"/>
        <v>13114463</v>
      </c>
      <c r="F32" s="1">
        <f t="shared" si="8"/>
        <v>0</v>
      </c>
    </row>
    <row r="33" spans="1:6" ht="15.75" thickBot="1" x14ac:dyDescent="0.3">
      <c r="A33" s="17" t="s">
        <v>35</v>
      </c>
      <c r="B33" s="10">
        <v>754144.5</v>
      </c>
      <c r="C33" s="10">
        <v>4261958.5</v>
      </c>
      <c r="D33" s="10">
        <v>9970350</v>
      </c>
      <c r="E33" s="8">
        <f t="shared" si="7"/>
        <v>14986453</v>
      </c>
      <c r="F33" s="1">
        <f t="shared" si="8"/>
        <v>0</v>
      </c>
    </row>
    <row r="36" spans="1:6" ht="15.75" thickBot="1" x14ac:dyDescent="0.3">
      <c r="A36">
        <v>2018</v>
      </c>
    </row>
    <row r="37" spans="1:6" ht="16.5" thickBot="1" x14ac:dyDescent="0.3">
      <c r="A37" s="24" t="s">
        <v>6</v>
      </c>
      <c r="B37" s="4" t="s">
        <v>4</v>
      </c>
      <c r="C37" s="4" t="s">
        <v>5</v>
      </c>
      <c r="D37" s="4" t="s">
        <v>1</v>
      </c>
      <c r="E37" s="5" t="s">
        <v>2</v>
      </c>
    </row>
    <row r="38" spans="1:6" ht="15.75" thickBot="1" x14ac:dyDescent="0.3">
      <c r="A38" s="25" t="s">
        <v>63</v>
      </c>
      <c r="B38" s="26">
        <v>184468.45</v>
      </c>
      <c r="C38" s="26">
        <v>528723.11</v>
      </c>
      <c r="D38" s="26">
        <v>345737.92</v>
      </c>
      <c r="E38" s="26">
        <v>91590.35</v>
      </c>
    </row>
    <row r="39" spans="1:6" ht="27.75" thickBot="1" x14ac:dyDescent="0.3">
      <c r="A39" s="25" t="s">
        <v>64</v>
      </c>
      <c r="B39" s="26">
        <v>851294.47</v>
      </c>
      <c r="C39" s="26">
        <v>3059456.49</v>
      </c>
      <c r="D39" s="26">
        <v>2207989.6800000002</v>
      </c>
      <c r="E39" s="27">
        <v>449884.49</v>
      </c>
    </row>
    <row r="40" spans="1:6" ht="15.75" thickBot="1" x14ac:dyDescent="0.3">
      <c r="A40" s="28" t="s">
        <v>65</v>
      </c>
      <c r="B40" s="29">
        <v>1250265.3</v>
      </c>
      <c r="C40" s="29">
        <v>5242495.9400000004</v>
      </c>
      <c r="D40" s="29">
        <v>3973017.55</v>
      </c>
      <c r="E40" s="29">
        <v>696850.89</v>
      </c>
    </row>
    <row r="41" spans="1:6" ht="15.75" thickBot="1" x14ac:dyDescent="0.3">
      <c r="A41" s="25" t="s">
        <v>66</v>
      </c>
      <c r="B41" s="26">
        <v>165656.19</v>
      </c>
      <c r="C41" s="26">
        <v>537717.44999999995</v>
      </c>
      <c r="D41" s="26">
        <v>350912.04</v>
      </c>
      <c r="E41" s="26">
        <v>94521.12</v>
      </c>
    </row>
    <row r="42" spans="1:6" ht="15.75" thickBot="1" x14ac:dyDescent="0.3">
      <c r="A42" s="28" t="s">
        <v>67</v>
      </c>
      <c r="B42" s="29">
        <v>359204.21</v>
      </c>
      <c r="C42" s="29">
        <v>1144684.83</v>
      </c>
      <c r="D42" s="29">
        <v>802782.3</v>
      </c>
      <c r="E42" s="29">
        <v>197379.74</v>
      </c>
    </row>
    <row r="43" spans="1:6" ht="15.75" thickBot="1" x14ac:dyDescent="0.3">
      <c r="A43" s="28" t="s">
        <v>68</v>
      </c>
      <c r="B43" s="29">
        <v>1557685.42</v>
      </c>
      <c r="C43" s="29">
        <v>7230573.4500000002</v>
      </c>
      <c r="D43" s="29">
        <v>5715015.5300000003</v>
      </c>
      <c r="E43" s="29">
        <v>849824.24</v>
      </c>
    </row>
    <row r="44" spans="1:6" ht="15.75" thickBot="1" x14ac:dyDescent="0.3">
      <c r="A44" s="25" t="s">
        <v>69</v>
      </c>
      <c r="B44" s="26">
        <v>1308642.51</v>
      </c>
      <c r="C44" s="26">
        <v>6832491.6699999999</v>
      </c>
      <c r="D44" s="26">
        <v>5542548.4900000002</v>
      </c>
      <c r="E44" s="27">
        <v>718095.61</v>
      </c>
    </row>
    <row r="45" spans="1:6" ht="15.75" thickBot="1" x14ac:dyDescent="0.3">
      <c r="A45" s="25" t="s">
        <v>70</v>
      </c>
      <c r="B45" s="26">
        <v>-1913.01</v>
      </c>
      <c r="C45" s="26">
        <v>7192.5</v>
      </c>
      <c r="D45" s="26">
        <v>9105.51</v>
      </c>
      <c r="E45" s="26">
        <v>1027.3900000000001</v>
      </c>
    </row>
    <row r="46" spans="1:6" ht="15.75" thickBot="1" x14ac:dyDescent="0.3">
      <c r="A46" s="25" t="s">
        <v>71</v>
      </c>
      <c r="B46" s="26">
        <v>2718371.95</v>
      </c>
      <c r="C46" s="26">
        <v>12821351.15</v>
      </c>
      <c r="D46" s="26">
        <v>9990779.7599999998</v>
      </c>
      <c r="E46" s="26">
        <v>1487088.17</v>
      </c>
    </row>
    <row r="47" spans="1:6" ht="15.75" thickBot="1" x14ac:dyDescent="0.3">
      <c r="A47" s="25" t="s">
        <v>72</v>
      </c>
      <c r="B47" s="30">
        <v>502.63</v>
      </c>
      <c r="C47" s="26">
        <v>25109.74</v>
      </c>
      <c r="D47" s="26">
        <v>24607.119999999999</v>
      </c>
      <c r="E47" s="26">
        <v>3565.47</v>
      </c>
    </row>
    <row r="48" spans="1:6" ht="27.75" thickBot="1" x14ac:dyDescent="0.3">
      <c r="A48" s="31" t="s">
        <v>73</v>
      </c>
      <c r="B48" s="27">
        <v>112977.26</v>
      </c>
      <c r="C48" s="27">
        <v>355978.28</v>
      </c>
      <c r="D48" s="27">
        <v>243555.06</v>
      </c>
      <c r="E48" s="27">
        <v>65289.87</v>
      </c>
    </row>
    <row r="49" spans="1:5" ht="15.75" thickBot="1" x14ac:dyDescent="0.3">
      <c r="A49" s="28" t="s">
        <v>74</v>
      </c>
      <c r="B49" s="29">
        <v>101126.36</v>
      </c>
      <c r="C49" s="29">
        <v>340531.37</v>
      </c>
      <c r="D49" s="29">
        <v>241439.49</v>
      </c>
      <c r="E49" s="29">
        <v>60122.77</v>
      </c>
    </row>
    <row r="50" spans="1:5" ht="15.75" thickBot="1" x14ac:dyDescent="0.3">
      <c r="A50" s="28" t="s">
        <v>75</v>
      </c>
      <c r="B50" s="29">
        <v>5405257.7000000002</v>
      </c>
      <c r="C50" s="29">
        <v>26279954.91</v>
      </c>
      <c r="D50" s="29">
        <v>21275112.600000001</v>
      </c>
      <c r="E50" s="29">
        <v>2966309.06</v>
      </c>
    </row>
    <row r="51" spans="1:5" ht="15.75" thickBot="1" x14ac:dyDescent="0.3">
      <c r="A51" s="31" t="s">
        <v>76</v>
      </c>
      <c r="B51" s="32">
        <v>317.64999999999998</v>
      </c>
      <c r="C51" s="27">
        <v>1246.5999999999999</v>
      </c>
      <c r="D51" s="32">
        <v>941.98</v>
      </c>
      <c r="E51" s="32">
        <v>236.61</v>
      </c>
    </row>
    <row r="52" spans="1:5" ht="15.75" thickBot="1" x14ac:dyDescent="0.3">
      <c r="A52" s="31" t="s">
        <v>77</v>
      </c>
      <c r="B52" s="27">
        <v>3915436.44</v>
      </c>
      <c r="C52" s="27">
        <v>16350136.34</v>
      </c>
      <c r="D52" s="27">
        <v>12516087.199999999</v>
      </c>
      <c r="E52" s="27">
        <v>2129384.31</v>
      </c>
    </row>
    <row r="53" spans="1:5" ht="27.75" thickBot="1" x14ac:dyDescent="0.3">
      <c r="A53" s="31" t="s">
        <v>78</v>
      </c>
      <c r="B53" s="27">
        <v>721866.16</v>
      </c>
      <c r="C53" s="27">
        <v>3778141.53</v>
      </c>
      <c r="D53" s="27">
        <v>3131500.46</v>
      </c>
      <c r="E53" s="27">
        <v>406486.81</v>
      </c>
    </row>
    <row r="54" spans="1:5" x14ac:dyDescent="0.25">
      <c r="A54" s="33" t="s">
        <v>79</v>
      </c>
      <c r="B54" s="34">
        <v>784456.93</v>
      </c>
      <c r="C54" s="34">
        <v>3933466.54</v>
      </c>
      <c r="D54" s="34">
        <v>3285394.87</v>
      </c>
      <c r="E54" s="34">
        <v>390653.93</v>
      </c>
    </row>
    <row r="55" spans="1:5" x14ac:dyDescent="0.25">
      <c r="A55" s="35" t="s">
        <v>62</v>
      </c>
      <c r="B55" s="36">
        <f>SUM(B38:B54)</f>
        <v>19435616.619999997</v>
      </c>
      <c r="C55" s="36">
        <f t="shared" ref="C55:E55" si="9">SUM(C38:C54)</f>
        <v>88469251.900000006</v>
      </c>
      <c r="D55" s="36">
        <f t="shared" si="9"/>
        <v>69656527.559999987</v>
      </c>
      <c r="E55" s="36">
        <f t="shared" si="9"/>
        <v>10608310.83</v>
      </c>
    </row>
    <row r="58" spans="1:5" ht="15.75" thickBot="1" x14ac:dyDescent="0.3">
      <c r="A58">
        <v>2019</v>
      </c>
    </row>
    <row r="59" spans="1:5" ht="16.5" thickBot="1" x14ac:dyDescent="0.3">
      <c r="A59" s="24" t="s">
        <v>6</v>
      </c>
      <c r="B59" s="4" t="s">
        <v>4</v>
      </c>
      <c r="C59" s="4" t="s">
        <v>5</v>
      </c>
      <c r="D59" s="4" t="s">
        <v>1</v>
      </c>
      <c r="E59" s="5" t="s">
        <v>2</v>
      </c>
    </row>
    <row r="60" spans="1:5" x14ac:dyDescent="0.25">
      <c r="A60" t="s">
        <v>80</v>
      </c>
      <c r="B60" s="37">
        <v>0</v>
      </c>
      <c r="C60" s="37">
        <v>0</v>
      </c>
      <c r="D60" s="37">
        <v>0</v>
      </c>
      <c r="E60" s="37">
        <v>0</v>
      </c>
    </row>
    <row r="61" spans="1:5" x14ac:dyDescent="0.25">
      <c r="A61" t="s">
        <v>81</v>
      </c>
      <c r="B61" s="37">
        <v>0</v>
      </c>
      <c r="C61" s="37">
        <v>0</v>
      </c>
      <c r="D61" s="37">
        <v>0</v>
      </c>
      <c r="E61" s="37">
        <v>0</v>
      </c>
    </row>
    <row r="62" spans="1:5" x14ac:dyDescent="0.25">
      <c r="A62" t="s">
        <v>82</v>
      </c>
      <c r="B62" s="37">
        <v>155600.29999999999</v>
      </c>
      <c r="C62" s="37">
        <v>442160.88</v>
      </c>
      <c r="D62" s="37">
        <v>286560.59000000003</v>
      </c>
      <c r="E62" s="37">
        <v>79121.740000000005</v>
      </c>
    </row>
    <row r="63" spans="1:5" x14ac:dyDescent="0.25">
      <c r="A63" t="s">
        <v>83</v>
      </c>
      <c r="B63" s="37">
        <v>1290175.28</v>
      </c>
      <c r="C63" s="37">
        <v>5517396.0800000001</v>
      </c>
      <c r="D63" s="37">
        <v>4227220.8</v>
      </c>
      <c r="E63" s="37">
        <v>705651.47</v>
      </c>
    </row>
    <row r="64" spans="1:5" x14ac:dyDescent="0.25">
      <c r="A64" t="s">
        <v>84</v>
      </c>
      <c r="B64" s="37">
        <v>1252144.1100000001</v>
      </c>
      <c r="C64" s="37">
        <v>4713334.04</v>
      </c>
      <c r="D64" s="37">
        <v>3461189.93</v>
      </c>
      <c r="E64" s="37">
        <v>725664.5</v>
      </c>
    </row>
    <row r="65" spans="1:5" x14ac:dyDescent="0.25">
      <c r="A65" t="s">
        <v>85</v>
      </c>
      <c r="B65" s="37">
        <v>178858.35</v>
      </c>
      <c r="C65" s="37">
        <v>563911.53</v>
      </c>
      <c r="D65" s="37">
        <v>385053.19</v>
      </c>
      <c r="E65" s="37">
        <v>109266.84</v>
      </c>
    </row>
    <row r="66" spans="1:5" x14ac:dyDescent="0.25">
      <c r="A66" t="s">
        <v>86</v>
      </c>
      <c r="B66" s="37">
        <v>352732.92</v>
      </c>
      <c r="C66" s="37">
        <v>1121233.02</v>
      </c>
      <c r="D66" s="37">
        <v>768500.1</v>
      </c>
      <c r="E66" s="37">
        <v>214569.22</v>
      </c>
    </row>
    <row r="67" spans="1:5" x14ac:dyDescent="0.25">
      <c r="A67" t="s">
        <v>87</v>
      </c>
      <c r="B67" s="37">
        <v>1722179.6</v>
      </c>
      <c r="C67" s="37">
        <v>7389205.1100000003</v>
      </c>
      <c r="D67" s="37">
        <v>5667025.5</v>
      </c>
      <c r="E67" s="37">
        <v>963422.84</v>
      </c>
    </row>
    <row r="68" spans="1:5" x14ac:dyDescent="0.25">
      <c r="A68" t="s">
        <v>88</v>
      </c>
      <c r="B68" s="37">
        <v>1326130.73</v>
      </c>
      <c r="C68" s="37">
        <v>6405572.8200000003</v>
      </c>
      <c r="D68" s="37">
        <v>5079442.09</v>
      </c>
      <c r="E68" s="37">
        <v>785422</v>
      </c>
    </row>
    <row r="69" spans="1:5" x14ac:dyDescent="0.25">
      <c r="A69" t="s">
        <v>89</v>
      </c>
      <c r="B69" s="37">
        <v>1900.97</v>
      </c>
      <c r="C69" s="37">
        <v>4828</v>
      </c>
      <c r="D69" s="37">
        <v>2927.03</v>
      </c>
      <c r="E69" s="37">
        <v>661.41</v>
      </c>
    </row>
    <row r="70" spans="1:5" x14ac:dyDescent="0.25">
      <c r="A70" t="s">
        <v>90</v>
      </c>
      <c r="B70" s="37">
        <v>2544411.56</v>
      </c>
      <c r="C70" s="37">
        <v>11751765.02</v>
      </c>
      <c r="D70" s="37">
        <v>9207353.4600000009</v>
      </c>
      <c r="E70" s="37">
        <v>1527605.15</v>
      </c>
    </row>
    <row r="71" spans="1:5" x14ac:dyDescent="0.25">
      <c r="A71" t="s">
        <v>91</v>
      </c>
      <c r="B71" s="37">
        <v>8197.15</v>
      </c>
      <c r="C71" s="37">
        <v>20638.47</v>
      </c>
      <c r="D71" s="37">
        <v>12441.32</v>
      </c>
      <c r="E71" s="37">
        <v>2832.41</v>
      </c>
    </row>
    <row r="72" spans="1:5" x14ac:dyDescent="0.25">
      <c r="A72" t="s">
        <v>92</v>
      </c>
      <c r="B72" s="37">
        <v>0</v>
      </c>
      <c r="C72" s="37">
        <v>0</v>
      </c>
      <c r="D72" s="37">
        <v>0</v>
      </c>
      <c r="E72" s="37">
        <v>0</v>
      </c>
    </row>
    <row r="73" spans="1:5" x14ac:dyDescent="0.25">
      <c r="A73" t="s">
        <v>93</v>
      </c>
      <c r="B73" s="37">
        <v>110623.23</v>
      </c>
      <c r="C73" s="37">
        <v>357169.11</v>
      </c>
      <c r="D73" s="37">
        <v>246545.88</v>
      </c>
      <c r="E73" s="37">
        <v>72058.47</v>
      </c>
    </row>
    <row r="74" spans="1:5" x14ac:dyDescent="0.25">
      <c r="A74" t="s">
        <v>94</v>
      </c>
      <c r="B74" s="37">
        <v>103263.43</v>
      </c>
      <c r="C74" s="37">
        <v>340184.64</v>
      </c>
      <c r="D74" s="37">
        <v>236921.21</v>
      </c>
      <c r="E74" s="37">
        <v>66055.740000000005</v>
      </c>
    </row>
    <row r="75" spans="1:5" x14ac:dyDescent="0.25">
      <c r="A75" t="s">
        <v>95</v>
      </c>
      <c r="B75" s="37">
        <v>6105139.1200000001</v>
      </c>
      <c r="C75" s="37">
        <v>28619225.050000001</v>
      </c>
      <c r="D75" s="37">
        <v>22514085.940000001</v>
      </c>
      <c r="E75" s="37">
        <v>3669679.59</v>
      </c>
    </row>
    <row r="76" spans="1:5" x14ac:dyDescent="0.25">
      <c r="A76" t="s">
        <v>96</v>
      </c>
      <c r="B76" s="37">
        <v>0</v>
      </c>
      <c r="C76" s="37">
        <v>0</v>
      </c>
      <c r="D76" s="37">
        <v>0</v>
      </c>
      <c r="E76" s="37">
        <v>0</v>
      </c>
    </row>
    <row r="77" spans="1:5" x14ac:dyDescent="0.25">
      <c r="A77" t="s">
        <v>97</v>
      </c>
      <c r="B77" s="37">
        <v>3886150.18</v>
      </c>
      <c r="C77" s="37">
        <v>15288141.26</v>
      </c>
      <c r="D77" s="37">
        <v>11401991.07</v>
      </c>
      <c r="E77" s="37">
        <v>2219282.36</v>
      </c>
    </row>
    <row r="78" spans="1:5" x14ac:dyDescent="0.25">
      <c r="A78" t="s">
        <v>98</v>
      </c>
      <c r="B78" s="37">
        <v>825459.36</v>
      </c>
      <c r="C78" s="37">
        <v>4314037.99</v>
      </c>
      <c r="D78" s="37">
        <v>3488578.63</v>
      </c>
      <c r="E78" s="37">
        <v>519694.61</v>
      </c>
    </row>
    <row r="79" spans="1:5" x14ac:dyDescent="0.25">
      <c r="A79" t="s">
        <v>99</v>
      </c>
      <c r="B79" s="37">
        <v>791379.83</v>
      </c>
      <c r="C79" s="37">
        <v>3978710.2</v>
      </c>
      <c r="D79" s="37">
        <v>3187330.37</v>
      </c>
      <c r="E79" s="37">
        <v>487708.79</v>
      </c>
    </row>
    <row r="80" spans="1:5" x14ac:dyDescent="0.25">
      <c r="A80" t="s">
        <v>62</v>
      </c>
      <c r="B80" s="37">
        <v>20654346.119999997</v>
      </c>
      <c r="C80" s="37">
        <v>90827513.219999999</v>
      </c>
      <c r="D80" s="37">
        <v>70173167.110000014</v>
      </c>
      <c r="E80" s="37">
        <v>12148697.139999997</v>
      </c>
    </row>
    <row r="82" spans="1:5" ht="15.75" thickBot="1" x14ac:dyDescent="0.3">
      <c r="A82">
        <v>2020</v>
      </c>
    </row>
    <row r="83" spans="1:5" ht="16.5" thickBot="1" x14ac:dyDescent="0.3">
      <c r="A83" s="24" t="s">
        <v>6</v>
      </c>
      <c r="B83" s="4" t="s">
        <v>4</v>
      </c>
      <c r="C83" s="4" t="s">
        <v>5</v>
      </c>
      <c r="D83" s="4" t="s">
        <v>1</v>
      </c>
      <c r="E83" s="5" t="s">
        <v>2</v>
      </c>
    </row>
    <row r="84" spans="1:5" x14ac:dyDescent="0.25">
      <c r="A84" t="s">
        <v>80</v>
      </c>
      <c r="B84" s="37">
        <v>0</v>
      </c>
      <c r="C84" s="37">
        <v>0</v>
      </c>
      <c r="D84" s="37">
        <v>0</v>
      </c>
      <c r="E84" s="37">
        <v>0</v>
      </c>
    </row>
    <row r="85" spans="1:5" x14ac:dyDescent="0.25">
      <c r="A85" t="s">
        <v>81</v>
      </c>
      <c r="B85" s="37">
        <v>0</v>
      </c>
      <c r="C85" s="37">
        <v>0</v>
      </c>
      <c r="D85" s="37">
        <v>0</v>
      </c>
      <c r="E85" s="37">
        <v>0</v>
      </c>
    </row>
    <row r="86" spans="1:5" x14ac:dyDescent="0.25">
      <c r="A86" t="s">
        <v>82</v>
      </c>
      <c r="B86" s="37">
        <v>164214.31</v>
      </c>
      <c r="C86" s="37">
        <v>459770.27</v>
      </c>
      <c r="D86" s="37">
        <v>295555.96000000002</v>
      </c>
      <c r="E86" s="37">
        <v>76642</v>
      </c>
    </row>
    <row r="87" spans="1:5" x14ac:dyDescent="0.25">
      <c r="A87" t="s">
        <v>83</v>
      </c>
      <c r="B87" s="37">
        <v>943286.52</v>
      </c>
      <c r="C87" s="37">
        <v>3879525.97</v>
      </c>
      <c r="D87" s="37">
        <v>2936239.45</v>
      </c>
      <c r="E87" s="37">
        <v>541726.64</v>
      </c>
    </row>
    <row r="88" spans="1:5" x14ac:dyDescent="0.25">
      <c r="A88" t="s">
        <v>84</v>
      </c>
      <c r="B88" s="37">
        <v>795314.43</v>
      </c>
      <c r="C88" s="37">
        <v>2665468.4500000002</v>
      </c>
      <c r="D88" s="37">
        <v>1870154.02</v>
      </c>
      <c r="E88" s="37">
        <v>446252.79</v>
      </c>
    </row>
    <row r="89" spans="1:5" x14ac:dyDescent="0.25">
      <c r="A89" t="s">
        <v>85</v>
      </c>
      <c r="B89" s="37">
        <v>114239.09</v>
      </c>
      <c r="C89" s="37">
        <v>338528.27</v>
      </c>
      <c r="D89" s="37">
        <v>224289.18</v>
      </c>
      <c r="E89" s="37">
        <v>68818.75</v>
      </c>
    </row>
    <row r="90" spans="1:5" x14ac:dyDescent="0.25">
      <c r="A90" t="s">
        <v>86</v>
      </c>
      <c r="B90" s="37">
        <v>227393.38</v>
      </c>
      <c r="C90" s="37">
        <v>658277.03</v>
      </c>
      <c r="D90" s="37">
        <v>430883.65</v>
      </c>
      <c r="E90" s="37">
        <v>132540.51</v>
      </c>
    </row>
    <row r="91" spans="1:5" x14ac:dyDescent="0.25">
      <c r="A91" t="s">
        <v>87</v>
      </c>
      <c r="B91" s="37">
        <v>1072254.98</v>
      </c>
      <c r="C91" s="37">
        <v>4368336.7</v>
      </c>
      <c r="D91" s="37">
        <v>3296081.72</v>
      </c>
      <c r="E91" s="37">
        <v>596334.93000000005</v>
      </c>
    </row>
    <row r="92" spans="1:5" x14ac:dyDescent="0.25">
      <c r="A92" t="s">
        <v>88</v>
      </c>
      <c r="B92" s="37">
        <v>700210.56</v>
      </c>
      <c r="C92" s="37">
        <v>2825180.12</v>
      </c>
      <c r="D92" s="37">
        <v>2124969.5699999998</v>
      </c>
      <c r="E92" s="37">
        <v>419134.98</v>
      </c>
    </row>
    <row r="93" spans="1:5" x14ac:dyDescent="0.25">
      <c r="A93" t="s">
        <v>89</v>
      </c>
      <c r="B93" s="37">
        <v>2087.9</v>
      </c>
      <c r="C93" s="37">
        <v>3761.5</v>
      </c>
      <c r="D93" s="37">
        <v>1673.6</v>
      </c>
      <c r="E93" s="37">
        <v>535.66999999999996</v>
      </c>
    </row>
    <row r="94" spans="1:5" x14ac:dyDescent="0.25">
      <c r="A94" t="s">
        <v>90</v>
      </c>
      <c r="B94" s="37">
        <v>1265300.1399999999</v>
      </c>
      <c r="C94" s="37">
        <v>4924830.21</v>
      </c>
      <c r="D94" s="37">
        <v>3659530.06</v>
      </c>
      <c r="E94" s="37">
        <v>737319.95</v>
      </c>
    </row>
    <row r="95" spans="1:5" x14ac:dyDescent="0.25">
      <c r="A95" t="s">
        <v>91</v>
      </c>
      <c r="B95" s="37">
        <v>9882.7099999999991</v>
      </c>
      <c r="C95" s="37">
        <v>26086</v>
      </c>
      <c r="D95" s="37">
        <v>16203.29</v>
      </c>
      <c r="E95" s="37">
        <v>4008.94</v>
      </c>
    </row>
    <row r="96" spans="1:5" x14ac:dyDescent="0.25">
      <c r="A96" t="s">
        <v>92</v>
      </c>
      <c r="B96" s="37">
        <v>0</v>
      </c>
      <c r="C96" s="37">
        <v>0</v>
      </c>
      <c r="D96" s="37">
        <v>0</v>
      </c>
      <c r="E96" s="37">
        <v>0</v>
      </c>
    </row>
    <row r="97" spans="1:5" x14ac:dyDescent="0.25">
      <c r="A97" t="s">
        <v>93</v>
      </c>
      <c r="B97" s="37">
        <v>72777.399999999994</v>
      </c>
      <c r="C97" s="37">
        <v>212439.66</v>
      </c>
      <c r="D97" s="37">
        <v>139662.26</v>
      </c>
      <c r="E97" s="37">
        <v>46721.97</v>
      </c>
    </row>
    <row r="98" spans="1:5" x14ac:dyDescent="0.25">
      <c r="A98" t="s">
        <v>94</v>
      </c>
      <c r="B98" s="37">
        <v>52591.26</v>
      </c>
      <c r="C98" s="37">
        <v>162603.26</v>
      </c>
      <c r="D98" s="37">
        <v>110012</v>
      </c>
      <c r="E98" s="37">
        <v>34032.04</v>
      </c>
    </row>
    <row r="99" spans="1:5" x14ac:dyDescent="0.25">
      <c r="A99" t="s">
        <v>95</v>
      </c>
      <c r="B99" s="37">
        <v>3446960.74</v>
      </c>
      <c r="C99" s="37">
        <v>14259650.810000001</v>
      </c>
      <c r="D99" s="37">
        <v>10812690.07</v>
      </c>
      <c r="E99" s="37">
        <v>2102675.4700000002</v>
      </c>
    </row>
    <row r="100" spans="1:5" x14ac:dyDescent="0.25">
      <c r="A100" t="s">
        <v>96</v>
      </c>
      <c r="B100" s="37">
        <v>0</v>
      </c>
      <c r="C100" s="37">
        <v>0</v>
      </c>
      <c r="D100" s="37">
        <v>0</v>
      </c>
      <c r="E100" s="37">
        <v>0</v>
      </c>
    </row>
    <row r="101" spans="1:5" x14ac:dyDescent="0.25">
      <c r="A101" t="s">
        <v>97</v>
      </c>
      <c r="B101" s="37">
        <v>1278532.28</v>
      </c>
      <c r="C101" s="37">
        <v>8575585.1899999995</v>
      </c>
      <c r="D101" s="37">
        <v>7297052.9100000001</v>
      </c>
      <c r="E101" s="37">
        <v>1358435.71</v>
      </c>
    </row>
    <row r="102" spans="1:5" x14ac:dyDescent="0.25">
      <c r="A102" t="s">
        <v>98</v>
      </c>
      <c r="B102" s="37">
        <v>398756.24</v>
      </c>
      <c r="C102" s="37">
        <v>1673520.45</v>
      </c>
      <c r="D102" s="37">
        <v>1274764.21</v>
      </c>
      <c r="E102" s="37">
        <v>251178.64</v>
      </c>
    </row>
    <row r="103" spans="1:5" x14ac:dyDescent="0.25">
      <c r="A103" t="s">
        <v>99</v>
      </c>
      <c r="B103" s="37">
        <v>584086.13</v>
      </c>
      <c r="C103" s="37">
        <v>2604891.36</v>
      </c>
      <c r="D103" s="37">
        <v>2020805.22</v>
      </c>
      <c r="E103" s="37">
        <v>347707.49</v>
      </c>
    </row>
    <row r="104" spans="1:5" x14ac:dyDescent="0.25">
      <c r="A104" t="s">
        <v>62</v>
      </c>
      <c r="B104" s="37">
        <v>11127888.070000002</v>
      </c>
      <c r="C104" s="37">
        <v>47638455.250000007</v>
      </c>
      <c r="D104" s="37">
        <v>36510567.169999994</v>
      </c>
      <c r="E104" s="37">
        <v>7164066.4800000004</v>
      </c>
    </row>
    <row r="107" spans="1:5" ht="15.75" thickBot="1" x14ac:dyDescent="0.3">
      <c r="A107" t="s">
        <v>100</v>
      </c>
    </row>
    <row r="108" spans="1:5" ht="16.5" thickBot="1" x14ac:dyDescent="0.3">
      <c r="A108" s="24" t="s">
        <v>6</v>
      </c>
      <c r="B108" s="4" t="s">
        <v>4</v>
      </c>
      <c r="C108" s="4" t="s">
        <v>5</v>
      </c>
      <c r="D108" s="4" t="s">
        <v>1</v>
      </c>
      <c r="E108" s="5" t="s">
        <v>2</v>
      </c>
    </row>
    <row r="109" spans="1:5" x14ac:dyDescent="0.25">
      <c r="A109" t="s">
        <v>80</v>
      </c>
      <c r="B109" s="38">
        <v>0</v>
      </c>
      <c r="C109" s="38">
        <v>0</v>
      </c>
      <c r="D109" s="38">
        <v>0</v>
      </c>
      <c r="E109" s="38">
        <v>0</v>
      </c>
    </row>
    <row r="110" spans="1:5" x14ac:dyDescent="0.25">
      <c r="A110" t="s">
        <v>81</v>
      </c>
      <c r="B110" s="38">
        <v>0</v>
      </c>
      <c r="C110" s="38">
        <v>0</v>
      </c>
      <c r="D110" s="38">
        <v>0</v>
      </c>
      <c r="E110" s="38">
        <v>0</v>
      </c>
    </row>
    <row r="111" spans="1:5" x14ac:dyDescent="0.25">
      <c r="A111" t="s">
        <v>82</v>
      </c>
      <c r="B111" s="38">
        <v>140226.74</v>
      </c>
      <c r="C111" s="38">
        <v>389379</v>
      </c>
      <c r="D111" s="38">
        <v>249152.26</v>
      </c>
      <c r="E111" s="38">
        <v>64116.03</v>
      </c>
    </row>
    <row r="112" spans="1:5" x14ac:dyDescent="0.25">
      <c r="A112" t="s">
        <v>83</v>
      </c>
      <c r="B112" s="38">
        <v>563563.26</v>
      </c>
      <c r="C112" s="38">
        <v>2146853.0499999998</v>
      </c>
      <c r="D112" s="38">
        <v>1583289.79</v>
      </c>
      <c r="E112" s="38">
        <v>303149.56</v>
      </c>
    </row>
    <row r="113" spans="1:5" x14ac:dyDescent="0.25">
      <c r="A113" t="s">
        <v>84</v>
      </c>
      <c r="B113" s="38">
        <v>492459.09</v>
      </c>
      <c r="C113" s="38">
        <v>1646265.63</v>
      </c>
      <c r="D113" s="38">
        <v>1153806.54</v>
      </c>
      <c r="E113" s="38">
        <v>263155.48</v>
      </c>
    </row>
    <row r="114" spans="1:5" x14ac:dyDescent="0.25">
      <c r="A114" t="s">
        <v>85</v>
      </c>
      <c r="B114" s="38">
        <v>75664.7</v>
      </c>
      <c r="C114" s="38">
        <v>250454</v>
      </c>
      <c r="D114" s="38">
        <v>174789.3</v>
      </c>
      <c r="E114" s="38">
        <v>47215.73</v>
      </c>
    </row>
    <row r="115" spans="1:5" x14ac:dyDescent="0.25">
      <c r="A115" t="s">
        <v>86</v>
      </c>
      <c r="B115" s="38">
        <v>135863.19</v>
      </c>
      <c r="C115" s="38">
        <v>359220</v>
      </c>
      <c r="D115" s="38">
        <v>223356.81</v>
      </c>
      <c r="E115" s="38">
        <v>65203.79</v>
      </c>
    </row>
    <row r="116" spans="1:5" x14ac:dyDescent="0.25">
      <c r="A116" t="s">
        <v>87</v>
      </c>
      <c r="B116" s="38">
        <v>719395.92</v>
      </c>
      <c r="C116" s="38">
        <v>2911406.05</v>
      </c>
      <c r="D116" s="38">
        <v>2192010.13</v>
      </c>
      <c r="E116" s="38">
        <v>392670.6</v>
      </c>
    </row>
    <row r="117" spans="1:5" x14ac:dyDescent="0.25">
      <c r="A117" t="s">
        <v>88</v>
      </c>
      <c r="B117" s="38">
        <v>502731.85</v>
      </c>
      <c r="C117" s="38">
        <v>1957025.2</v>
      </c>
      <c r="D117" s="38">
        <v>1454293.35</v>
      </c>
      <c r="E117" s="38">
        <v>277967.73</v>
      </c>
    </row>
    <row r="118" spans="1:5" x14ac:dyDescent="0.25">
      <c r="A118" t="s">
        <v>89</v>
      </c>
      <c r="B118" s="38">
        <v>3231.94</v>
      </c>
      <c r="C118" s="38">
        <v>10352</v>
      </c>
      <c r="D118" s="38">
        <v>7120.06</v>
      </c>
      <c r="E118" s="38">
        <v>1382.47</v>
      </c>
    </row>
    <row r="119" spans="1:5" x14ac:dyDescent="0.25">
      <c r="A119" t="s">
        <v>90</v>
      </c>
      <c r="B119" s="38">
        <v>543836.53</v>
      </c>
      <c r="C119" s="38">
        <v>1904309.75</v>
      </c>
      <c r="D119" s="38">
        <v>1360473.22</v>
      </c>
      <c r="E119" s="38">
        <v>294023.13</v>
      </c>
    </row>
    <row r="120" spans="1:5" x14ac:dyDescent="0.25">
      <c r="A120" t="s">
        <v>91</v>
      </c>
      <c r="B120" s="38">
        <v>7943.58</v>
      </c>
      <c r="C120" s="38">
        <v>20359.5</v>
      </c>
      <c r="D120" s="38">
        <v>12415.92</v>
      </c>
      <c r="E120" s="38">
        <v>2688.21</v>
      </c>
    </row>
    <row r="121" spans="1:5" x14ac:dyDescent="0.25">
      <c r="A121" t="s">
        <v>92</v>
      </c>
      <c r="B121" s="38">
        <v>0</v>
      </c>
      <c r="C121" s="38">
        <v>0</v>
      </c>
      <c r="D121" s="38">
        <v>0</v>
      </c>
      <c r="E121" s="38">
        <v>0</v>
      </c>
    </row>
    <row r="122" spans="1:5" x14ac:dyDescent="0.25">
      <c r="A122" t="s">
        <v>93</v>
      </c>
      <c r="B122" s="38">
        <v>29797.14</v>
      </c>
      <c r="C122" s="38">
        <v>80939</v>
      </c>
      <c r="D122" s="38">
        <v>51141.86</v>
      </c>
      <c r="E122" s="38">
        <v>15914.2</v>
      </c>
    </row>
    <row r="123" spans="1:5" x14ac:dyDescent="0.25">
      <c r="A123" t="s">
        <v>94</v>
      </c>
      <c r="B123" s="38">
        <v>26822.05</v>
      </c>
      <c r="C123" s="38">
        <v>77948</v>
      </c>
      <c r="D123" s="38">
        <v>51125.95</v>
      </c>
      <c r="E123" s="38">
        <v>14068.41</v>
      </c>
    </row>
    <row r="124" spans="1:5" x14ac:dyDescent="0.25">
      <c r="A124" t="s">
        <v>95</v>
      </c>
      <c r="B124" s="38">
        <v>1959336.39</v>
      </c>
      <c r="C124" s="38">
        <v>7657318.2199999997</v>
      </c>
      <c r="D124" s="38">
        <v>5697981.8300000001</v>
      </c>
      <c r="E124" s="38">
        <v>1132505.33</v>
      </c>
    </row>
    <row r="125" spans="1:5" x14ac:dyDescent="0.25">
      <c r="A125" t="s">
        <v>96</v>
      </c>
      <c r="B125" s="38">
        <v>0</v>
      </c>
      <c r="C125" s="38">
        <v>0</v>
      </c>
      <c r="D125" s="38">
        <v>0</v>
      </c>
      <c r="E125" s="38">
        <v>0</v>
      </c>
    </row>
    <row r="126" spans="1:5" x14ac:dyDescent="0.25">
      <c r="A126" t="s">
        <v>97</v>
      </c>
      <c r="B126" s="38">
        <v>1725390.89</v>
      </c>
      <c r="C126" s="38">
        <v>5293752.75</v>
      </c>
      <c r="D126" s="38">
        <v>3568361.87</v>
      </c>
      <c r="E126" s="38">
        <v>817034.67</v>
      </c>
    </row>
    <row r="127" spans="1:5" x14ac:dyDescent="0.25">
      <c r="A127" t="s">
        <v>98</v>
      </c>
      <c r="B127" s="38">
        <v>194644.79</v>
      </c>
      <c r="C127" s="38">
        <v>723674.7</v>
      </c>
      <c r="D127" s="38">
        <v>529029.91</v>
      </c>
      <c r="E127" s="38">
        <v>110897.83</v>
      </c>
    </row>
    <row r="128" spans="1:5" x14ac:dyDescent="0.25">
      <c r="A128" t="s">
        <v>99</v>
      </c>
      <c r="B128" s="38">
        <v>277956.96000000002</v>
      </c>
      <c r="C128" s="38">
        <v>1131133.25</v>
      </c>
      <c r="D128" s="38">
        <v>853176.29</v>
      </c>
      <c r="E128" s="38">
        <v>149631.59</v>
      </c>
    </row>
    <row r="129" spans="1:5" x14ac:dyDescent="0.25">
      <c r="A129" t="s">
        <v>62</v>
      </c>
      <c r="B129" s="38">
        <v>7398865.0199999996</v>
      </c>
      <c r="C129" s="38">
        <v>26560390.099999998</v>
      </c>
      <c r="D129" s="38">
        <v>19161525.089999996</v>
      </c>
      <c r="E129" s="38">
        <v>3951624.76</v>
      </c>
    </row>
    <row r="132" spans="1:5" ht="15.75" thickBot="1" x14ac:dyDescent="0.3"/>
    <row r="133" spans="1:5" x14ac:dyDescent="0.25">
      <c r="A133" s="39" t="s">
        <v>0</v>
      </c>
      <c r="B133" s="40" t="s">
        <v>31</v>
      </c>
      <c r="C133" s="40" t="s">
        <v>32</v>
      </c>
      <c r="D133" s="40" t="s">
        <v>61</v>
      </c>
      <c r="E133" s="41" t="s">
        <v>34</v>
      </c>
    </row>
    <row r="134" spans="1:5" ht="15.75" thickBot="1" x14ac:dyDescent="0.3">
      <c r="A134" s="42" t="s">
        <v>101</v>
      </c>
      <c r="B134" s="43"/>
      <c r="C134" s="43"/>
      <c r="D134" s="43"/>
      <c r="E134" s="44"/>
    </row>
    <row r="135" spans="1:5" x14ac:dyDescent="0.25">
      <c r="A135" s="6" t="s">
        <v>103</v>
      </c>
      <c r="B135" s="45">
        <v>0.23</v>
      </c>
      <c r="C135" s="46">
        <v>1609.6</v>
      </c>
      <c r="D135" s="47">
        <v>7926432</v>
      </c>
      <c r="E135" s="48">
        <f>SUM(B135:D135)</f>
        <v>7928041.8300000001</v>
      </c>
    </row>
    <row r="136" spans="1:5" x14ac:dyDescent="0.25">
      <c r="A136" s="6" t="s">
        <v>104</v>
      </c>
      <c r="B136" s="49">
        <v>11135559.870000001</v>
      </c>
      <c r="C136" s="49">
        <v>436767.40000000008</v>
      </c>
      <c r="D136" s="49">
        <v>7060021</v>
      </c>
      <c r="E136" s="48">
        <f>SUM(B136:D136)</f>
        <v>18632348.270000003</v>
      </c>
    </row>
    <row r="137" spans="1:5" x14ac:dyDescent="0.25">
      <c r="A137" s="50" t="s">
        <v>102</v>
      </c>
      <c r="B137" s="51"/>
      <c r="C137" s="51"/>
      <c r="D137" s="51"/>
      <c r="E137" s="52"/>
    </row>
    <row r="138" spans="1:5" x14ac:dyDescent="0.25">
      <c r="A138" s="6" t="s">
        <v>103</v>
      </c>
      <c r="B138" s="53">
        <f>B135/$E135</f>
        <v>2.9010946830486136E-8</v>
      </c>
      <c r="C138" s="53">
        <f t="shared" ref="C138:E139" si="10">C135/$E135</f>
        <v>2.0302617399282818E-4</v>
      </c>
      <c r="D138" s="53">
        <f t="shared" si="10"/>
        <v>0.99979694481506032</v>
      </c>
      <c r="E138" s="54">
        <f t="shared" si="10"/>
        <v>1</v>
      </c>
    </row>
    <row r="139" spans="1:5" x14ac:dyDescent="0.25">
      <c r="A139" s="6" t="s">
        <v>104</v>
      </c>
      <c r="B139" s="53">
        <f>B136/$E136</f>
        <v>0.59764661483541492</v>
      </c>
      <c r="C139" s="53">
        <f t="shared" si="10"/>
        <v>2.3441350154625465E-2</v>
      </c>
      <c r="D139" s="53">
        <f t="shared" si="10"/>
        <v>0.37891203500995951</v>
      </c>
      <c r="E139" s="54">
        <f t="shared" si="10"/>
        <v>1</v>
      </c>
    </row>
  </sheetData>
  <mergeCells count="2">
    <mergeCell ref="A134:E134"/>
    <mergeCell ref="A137:E137"/>
  </mergeCells>
  <hyperlinks>
    <hyperlink ref="B2" location="_ftn1" display="_ftn1" xr:uid="{56DEAE63-E3B7-4EB3-A12C-C460FBEB53EA}"/>
    <hyperlink ref="C2" location="_ftn2" display="_ftn2" xr:uid="{2CD2AE83-67EF-4A40-8499-79E594AC986B}"/>
    <hyperlink ref="B37" location="_ftn1" display="_ftn1" xr:uid="{BA5FCB2C-8084-45A7-9C93-125FD7CBF43B}"/>
    <hyperlink ref="C37" location="_ftn2" display="_ftn2" xr:uid="{7C09219B-E5BA-4FBD-A0FF-ACE1583E506C}"/>
    <hyperlink ref="B59" location="_ftn1" display="_ftn1" xr:uid="{6844B39B-30F0-4466-B9EA-F6C3270EFB3C}"/>
    <hyperlink ref="C59" location="_ftn2" display="_ftn2" xr:uid="{6294E87B-79CB-496A-86D3-5CF7A68CF4C3}"/>
    <hyperlink ref="B83" location="_ftn1" display="_ftn1" xr:uid="{AD426249-DA14-49C3-8DEA-42B102FE0D9D}"/>
    <hyperlink ref="C83" location="_ftn2" display="_ftn2" xr:uid="{24402B9A-286F-4551-AE8D-822C154FF08B}"/>
    <hyperlink ref="B108" location="_ftn1" display="_ftn1" xr:uid="{3497B3DF-564F-457A-ADA6-04C61751E424}"/>
    <hyperlink ref="C108" location="_ftn2" display="_ftn2" xr:uid="{36E2EC13-2014-4935-BCC7-39A6A0461380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F2534-59AA-4A65-9B8F-5A33BF58F342}">
  <dimension ref="A1:P19"/>
  <sheetViews>
    <sheetView workbookViewId="0">
      <selection activeCell="C23" sqref="C23"/>
    </sheetView>
  </sheetViews>
  <sheetFormatPr defaultRowHeight="15" x14ac:dyDescent="0.25"/>
  <sheetData>
    <row r="1" spans="1:16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34</v>
      </c>
    </row>
    <row r="2" spans="1:16" x14ac:dyDescent="0.25">
      <c r="A2" t="s">
        <v>13</v>
      </c>
      <c r="B2">
        <v>300130623.77000004</v>
      </c>
      <c r="C2">
        <v>61980877.379999995</v>
      </c>
      <c r="D2">
        <v>237896799.43999997</v>
      </c>
      <c r="E2">
        <v>31987402.77</v>
      </c>
      <c r="H2" t="s">
        <v>44</v>
      </c>
      <c r="I2">
        <v>212975621.06</v>
      </c>
      <c r="J2">
        <v>29143318.749999996</v>
      </c>
      <c r="K2">
        <v>16592772.5</v>
      </c>
      <c r="L2">
        <v>22567500</v>
      </c>
      <c r="M2">
        <v>14505038.699999999</v>
      </c>
      <c r="N2">
        <v>598412.25</v>
      </c>
      <c r="O2">
        <v>3747960.5</v>
      </c>
      <c r="P2">
        <v>300130623.75999999</v>
      </c>
    </row>
    <row r="3" spans="1:16" x14ac:dyDescent="0.25">
      <c r="A3" t="s">
        <v>14</v>
      </c>
      <c r="B3">
        <v>320811979.03000003</v>
      </c>
      <c r="C3">
        <v>65971494.219999984</v>
      </c>
      <c r="D3">
        <v>257041646.90999997</v>
      </c>
      <c r="E3">
        <v>35711618.520000003</v>
      </c>
      <c r="H3" t="s">
        <v>45</v>
      </c>
      <c r="I3">
        <v>259007068.90999997</v>
      </c>
      <c r="J3">
        <v>25768434.530000005</v>
      </c>
      <c r="K3">
        <v>21146086.5</v>
      </c>
      <c r="L3">
        <v>3835500</v>
      </c>
      <c r="M3">
        <v>7370182.8000000007</v>
      </c>
      <c r="N3">
        <v>394102.75</v>
      </c>
      <c r="O3">
        <v>3290603.5</v>
      </c>
      <c r="P3">
        <v>320811978.99000001</v>
      </c>
    </row>
    <row r="4" spans="1:16" x14ac:dyDescent="0.25">
      <c r="A4" t="s">
        <v>15</v>
      </c>
      <c r="B4">
        <v>88493862.400000006</v>
      </c>
      <c r="C4">
        <v>21950346.189999998</v>
      </c>
      <c r="D4">
        <v>66782696.069999993</v>
      </c>
      <c r="E4">
        <v>11762273.100000001</v>
      </c>
      <c r="H4" t="s">
        <v>46</v>
      </c>
      <c r="I4">
        <v>55858556.170000002</v>
      </c>
      <c r="J4">
        <v>14329454.379999999</v>
      </c>
      <c r="K4">
        <v>9177475</v>
      </c>
      <c r="L4">
        <v>0</v>
      </c>
      <c r="M4">
        <v>7036788.8499999996</v>
      </c>
      <c r="N4">
        <v>448301.5</v>
      </c>
      <c r="O4">
        <v>1643286.5</v>
      </c>
      <c r="P4">
        <v>88493862.399999991</v>
      </c>
    </row>
    <row r="5" spans="1:16" x14ac:dyDescent="0.25">
      <c r="A5" t="s">
        <v>16</v>
      </c>
      <c r="B5">
        <v>107489840.36</v>
      </c>
      <c r="C5">
        <v>21702317.819999997</v>
      </c>
      <c r="D5">
        <v>86573996.249999985</v>
      </c>
      <c r="E5">
        <v>11701014.970000001</v>
      </c>
      <c r="H5" t="s">
        <v>47</v>
      </c>
      <c r="I5">
        <v>89872615.659999996</v>
      </c>
      <c r="J5">
        <v>8514396.8599999975</v>
      </c>
      <c r="K5">
        <v>5696732.5</v>
      </c>
      <c r="L5">
        <v>0</v>
      </c>
      <c r="M5">
        <v>2393144.85</v>
      </c>
      <c r="N5">
        <v>17</v>
      </c>
      <c r="O5">
        <v>1012933.5</v>
      </c>
      <c r="P5">
        <v>107489840.36999999</v>
      </c>
    </row>
    <row r="6" spans="1:16" x14ac:dyDescent="0.25">
      <c r="A6" s="2" t="s">
        <v>17</v>
      </c>
      <c r="B6" s="2">
        <v>88469251.900000006</v>
      </c>
      <c r="C6" s="2">
        <v>19435616.619999997</v>
      </c>
      <c r="D6" s="2">
        <v>69656527.559999987</v>
      </c>
      <c r="E6" s="2">
        <v>10608310.83</v>
      </c>
      <c r="H6" s="2" t="s">
        <v>7</v>
      </c>
      <c r="I6" s="2">
        <v>70295770.890000015</v>
      </c>
      <c r="J6" s="2">
        <v>9235574.1600000001</v>
      </c>
      <c r="K6" s="2">
        <v>4806071.5</v>
      </c>
      <c r="L6" s="2">
        <v>0</v>
      </c>
      <c r="M6" s="2">
        <v>3015274.6</v>
      </c>
      <c r="N6" s="2">
        <v>15860.25</v>
      </c>
      <c r="O6" s="2">
        <v>1100700.5</v>
      </c>
      <c r="P6" s="2">
        <v>88469251.900000006</v>
      </c>
    </row>
    <row r="7" spans="1:16" x14ac:dyDescent="0.25">
      <c r="A7" t="s">
        <v>18</v>
      </c>
      <c r="B7">
        <v>43047121.100000009</v>
      </c>
      <c r="C7">
        <v>9500077.7100000009</v>
      </c>
      <c r="D7">
        <v>33563125.830000006</v>
      </c>
      <c r="E7">
        <v>5113586.12</v>
      </c>
      <c r="H7" t="s">
        <v>48</v>
      </c>
      <c r="I7">
        <v>34004971.890000001</v>
      </c>
      <c r="J7">
        <v>3451059.4499999997</v>
      </c>
      <c r="K7">
        <v>2722261.5</v>
      </c>
      <c r="L7">
        <v>0</v>
      </c>
      <c r="M7">
        <v>2145053.75</v>
      </c>
      <c r="N7">
        <v>3061</v>
      </c>
      <c r="O7">
        <v>720713.5</v>
      </c>
      <c r="P7">
        <v>43047121.090000004</v>
      </c>
    </row>
    <row r="8" spans="1:16" x14ac:dyDescent="0.25">
      <c r="A8" t="s">
        <v>19</v>
      </c>
      <c r="B8">
        <v>65632982.760000005</v>
      </c>
      <c r="C8">
        <v>10599238.069999998</v>
      </c>
      <c r="D8">
        <v>51276530.939999998</v>
      </c>
      <c r="E8">
        <v>7402863.5199999996</v>
      </c>
      <c r="H8" t="s">
        <v>49</v>
      </c>
      <c r="I8">
        <v>49751696.149999999</v>
      </c>
      <c r="J8">
        <v>5797430.4099999992</v>
      </c>
      <c r="K8">
        <v>3210783</v>
      </c>
      <c r="L8">
        <v>4372500</v>
      </c>
      <c r="M8">
        <v>1775008.2</v>
      </c>
      <c r="N8">
        <v>800.5</v>
      </c>
      <c r="O8">
        <v>724764.5</v>
      </c>
      <c r="P8">
        <v>65632982.759999998</v>
      </c>
    </row>
    <row r="9" spans="1:16" x14ac:dyDescent="0.25">
      <c r="A9" t="s">
        <v>20</v>
      </c>
      <c r="B9">
        <v>115003404.56000002</v>
      </c>
      <c r="C9">
        <v>25884223.009999994</v>
      </c>
      <c r="D9">
        <v>86607252.689999998</v>
      </c>
      <c r="E9">
        <v>14764428.710000001</v>
      </c>
      <c r="H9" t="s">
        <v>50</v>
      </c>
      <c r="I9">
        <v>85125036.769999996</v>
      </c>
      <c r="J9">
        <v>13094811.130000001</v>
      </c>
      <c r="K9">
        <v>9594029.5</v>
      </c>
      <c r="L9">
        <v>0</v>
      </c>
      <c r="M9">
        <v>5260480.9000000004</v>
      </c>
      <c r="N9">
        <v>215052.75</v>
      </c>
      <c r="O9">
        <v>1713993.5</v>
      </c>
      <c r="P9">
        <v>115003404.55</v>
      </c>
    </row>
    <row r="10" spans="1:16" x14ac:dyDescent="0.25">
      <c r="A10" t="s">
        <v>21</v>
      </c>
      <c r="B10">
        <v>33420268.240000006</v>
      </c>
      <c r="C10">
        <v>9367106.2300000004</v>
      </c>
      <c r="D10">
        <v>23898836.609999999</v>
      </c>
      <c r="E10">
        <v>5310451.4400000013</v>
      </c>
      <c r="H10" t="s">
        <v>51</v>
      </c>
      <c r="I10">
        <v>19733676.850000001</v>
      </c>
      <c r="J10">
        <v>6096227.5699999994</v>
      </c>
      <c r="K10">
        <v>6074408.5</v>
      </c>
      <c r="L10">
        <v>0</v>
      </c>
      <c r="M10">
        <v>667455.79999999993</v>
      </c>
      <c r="N10">
        <v>17286.5</v>
      </c>
      <c r="O10">
        <v>831213</v>
      </c>
      <c r="P10">
        <v>33420268.220000003</v>
      </c>
    </row>
    <row r="11" spans="1:16" x14ac:dyDescent="0.25">
      <c r="A11" t="s">
        <v>22</v>
      </c>
      <c r="B11">
        <v>32054651.43</v>
      </c>
      <c r="C11">
        <v>9579652.0099999998</v>
      </c>
      <c r="D11">
        <v>22880503.18</v>
      </c>
      <c r="E11">
        <v>5408619.7299999995</v>
      </c>
      <c r="H11" t="s">
        <v>52</v>
      </c>
      <c r="I11">
        <v>21976049.829999998</v>
      </c>
      <c r="J11">
        <v>5082628.59</v>
      </c>
      <c r="K11">
        <v>3808436.5</v>
      </c>
      <c r="L11">
        <v>0</v>
      </c>
      <c r="M11">
        <v>457895</v>
      </c>
      <c r="N11">
        <v>2848.5</v>
      </c>
      <c r="O11">
        <v>726793</v>
      </c>
      <c r="P11">
        <v>32054651.419999998</v>
      </c>
    </row>
    <row r="12" spans="1:16" x14ac:dyDescent="0.25">
      <c r="A12" t="s">
        <v>23</v>
      </c>
      <c r="B12">
        <v>55634831.959999993</v>
      </c>
      <c r="C12">
        <v>13941559.829999996</v>
      </c>
      <c r="D12">
        <v>41852482.439999998</v>
      </c>
      <c r="E12">
        <v>7486941.209999999</v>
      </c>
      <c r="H12" t="s">
        <v>53</v>
      </c>
      <c r="I12">
        <v>41068914.349999994</v>
      </c>
      <c r="J12">
        <v>6386677.0300000003</v>
      </c>
      <c r="K12">
        <v>5011297</v>
      </c>
      <c r="L12">
        <v>0</v>
      </c>
      <c r="M12">
        <v>2204856.5999999996</v>
      </c>
      <c r="N12">
        <v>76472.5</v>
      </c>
      <c r="O12">
        <v>886614.5</v>
      </c>
      <c r="P12">
        <v>55634831.979999997</v>
      </c>
    </row>
    <row r="13" spans="1:16" x14ac:dyDescent="0.25">
      <c r="A13" t="s">
        <v>24</v>
      </c>
      <c r="B13">
        <v>164422946.28000003</v>
      </c>
      <c r="C13">
        <v>42440811.259999983</v>
      </c>
      <c r="D13">
        <v>123354038.75</v>
      </c>
      <c r="E13">
        <v>23193300.529999997</v>
      </c>
      <c r="H13" t="s">
        <v>54</v>
      </c>
      <c r="I13">
        <v>103754125.12000002</v>
      </c>
      <c r="J13">
        <v>27775730.989999998</v>
      </c>
      <c r="K13">
        <v>22818608</v>
      </c>
      <c r="L13">
        <v>3786000</v>
      </c>
      <c r="M13">
        <v>3464079.4000000004</v>
      </c>
      <c r="N13">
        <v>88168.25</v>
      </c>
      <c r="O13">
        <v>2736234.5</v>
      </c>
      <c r="P13">
        <v>164422946.26000002</v>
      </c>
    </row>
    <row r="14" spans="1:16" x14ac:dyDescent="0.25">
      <c r="A14" t="s">
        <v>25</v>
      </c>
      <c r="B14">
        <v>156239924.51999998</v>
      </c>
      <c r="C14">
        <v>36115181.289999999</v>
      </c>
      <c r="D14">
        <v>121922431.67</v>
      </c>
      <c r="E14">
        <v>19930301.199999999</v>
      </c>
      <c r="H14" t="s">
        <v>55</v>
      </c>
      <c r="I14">
        <v>116649503.18000001</v>
      </c>
      <c r="J14">
        <v>16959979.680000003</v>
      </c>
      <c r="K14">
        <v>13658015</v>
      </c>
      <c r="L14">
        <v>0</v>
      </c>
      <c r="M14">
        <v>5889773.3999999994</v>
      </c>
      <c r="N14">
        <v>479780.25</v>
      </c>
      <c r="O14">
        <v>2602873</v>
      </c>
      <c r="P14">
        <v>156239924.51000002</v>
      </c>
    </row>
    <row r="15" spans="1:16" x14ac:dyDescent="0.25">
      <c r="A15" t="s">
        <v>26</v>
      </c>
      <c r="B15">
        <v>123742597.92999999</v>
      </c>
      <c r="C15">
        <v>30397668.850000005</v>
      </c>
      <c r="D15">
        <v>94986214.170000002</v>
      </c>
      <c r="E15">
        <v>16573030.74</v>
      </c>
      <c r="H15" t="s">
        <v>56</v>
      </c>
      <c r="I15">
        <v>91441739.269999981</v>
      </c>
      <c r="J15">
        <v>12059376.369999999</v>
      </c>
      <c r="K15">
        <v>14899618</v>
      </c>
      <c r="L15">
        <v>0</v>
      </c>
      <c r="M15">
        <v>3466293</v>
      </c>
      <c r="N15">
        <v>56998.75</v>
      </c>
      <c r="O15">
        <v>1818572.5</v>
      </c>
      <c r="P15">
        <v>123742597.88999999</v>
      </c>
    </row>
    <row r="16" spans="1:16" x14ac:dyDescent="0.25">
      <c r="A16" t="s">
        <v>27</v>
      </c>
      <c r="B16">
        <v>387820107.16000003</v>
      </c>
      <c r="C16">
        <v>85502089.219999999</v>
      </c>
      <c r="D16">
        <v>302629785.05999994</v>
      </c>
      <c r="E16">
        <v>44882963.710000001</v>
      </c>
      <c r="H16" t="s">
        <v>57</v>
      </c>
      <c r="I16">
        <v>276020585.24000001</v>
      </c>
      <c r="J16">
        <v>40612624.369999997</v>
      </c>
      <c r="K16">
        <v>25412506</v>
      </c>
      <c r="L16">
        <v>22567500</v>
      </c>
      <c r="M16">
        <v>17167790.299999997</v>
      </c>
      <c r="N16">
        <v>677733.25</v>
      </c>
      <c r="O16">
        <v>5361368</v>
      </c>
      <c r="P16">
        <v>387820107.16000003</v>
      </c>
    </row>
    <row r="17" spans="1:16" x14ac:dyDescent="0.25">
      <c r="A17" t="s">
        <v>28</v>
      </c>
      <c r="B17">
        <v>541556731.31999993</v>
      </c>
      <c r="C17">
        <v>118438925.64999998</v>
      </c>
      <c r="D17">
        <v>418358965.94999999</v>
      </c>
      <c r="E17">
        <v>66662928.689999998</v>
      </c>
      <c r="H17" t="s">
        <v>28</v>
      </c>
      <c r="I17">
        <v>404642324.38</v>
      </c>
      <c r="J17">
        <v>60518953.959999993</v>
      </c>
      <c r="K17">
        <v>41281761.5</v>
      </c>
      <c r="L17">
        <v>4372500</v>
      </c>
      <c r="M17">
        <v>22293206.949999999</v>
      </c>
      <c r="N17">
        <v>700379.5</v>
      </c>
      <c r="O17">
        <v>7747605</v>
      </c>
      <c r="P17">
        <v>541556731.28999996</v>
      </c>
    </row>
    <row r="18" spans="1:16" x14ac:dyDescent="0.25">
      <c r="A18" t="s">
        <v>29</v>
      </c>
      <c r="B18">
        <v>765217447.75999999</v>
      </c>
      <c r="C18">
        <v>174925155.61999995</v>
      </c>
      <c r="D18">
        <v>597304331.5</v>
      </c>
      <c r="E18">
        <v>95408250.989999995</v>
      </c>
      <c r="H18" t="s">
        <v>29</v>
      </c>
      <c r="I18">
        <v>570852436.48000002</v>
      </c>
      <c r="J18">
        <v>82563521.570000008</v>
      </c>
      <c r="K18">
        <v>72522327.5</v>
      </c>
      <c r="L18">
        <v>7621500</v>
      </c>
      <c r="M18">
        <v>20190328.600000001</v>
      </c>
      <c r="N18">
        <v>1019050</v>
      </c>
      <c r="O18">
        <v>10448283.5</v>
      </c>
      <c r="P18">
        <v>765217447.64999998</v>
      </c>
    </row>
    <row r="19" spans="1:16" x14ac:dyDescent="0.25">
      <c r="A19" t="s">
        <v>30</v>
      </c>
      <c r="B19">
        <v>1694594286.2400002</v>
      </c>
      <c r="C19">
        <v>378866170.48999995</v>
      </c>
      <c r="D19">
        <v>1318293082.51</v>
      </c>
      <c r="E19">
        <v>206954143.39000002</v>
      </c>
      <c r="H19" t="s">
        <v>30</v>
      </c>
      <c r="I19">
        <v>1251515346.0999999</v>
      </c>
      <c r="J19">
        <v>183695099.90000001</v>
      </c>
      <c r="K19">
        <v>139216595</v>
      </c>
      <c r="L19">
        <v>34561500</v>
      </c>
      <c r="M19">
        <v>59651325.850000001</v>
      </c>
      <c r="N19">
        <v>2397162.75</v>
      </c>
      <c r="O19">
        <v>23557256.5</v>
      </c>
      <c r="P19">
        <v>1694594286.0999999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Foglio1</vt:lpstr>
      <vt:lpstr>Foglio2</vt:lpstr>
      <vt:lpstr>Foglio1!_ftn1</vt:lpstr>
      <vt:lpstr>Foglio1!_ftnref1</vt:lpstr>
      <vt:lpstr>Foglio1!_ftnref2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Lara</cp:lastModifiedBy>
  <dcterms:created xsi:type="dcterms:W3CDTF">2015-06-05T18:19:34Z</dcterms:created>
  <dcterms:modified xsi:type="dcterms:W3CDTF">2021-11-23T05:38:24Z</dcterms:modified>
</cp:coreProperties>
</file>