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Lara\Documents\Piccolo Principe\GAP\2020\Applicativo SMART\DATI DB SMART\ELABORAZIONI\"/>
    </mc:Choice>
  </mc:AlternateContent>
  <xr:revisionPtr revIDLastSave="0" documentId="13_ncr:1_{A41A13EA-2A51-436B-9164-D89229E40E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  <sheet name="Foglio2" sheetId="2" r:id="rId2"/>
  </sheets>
  <externalReferences>
    <externalReference r:id="rId3"/>
    <externalReference r:id="rId4"/>
  </externalReferences>
  <definedNames>
    <definedName name="_ftn1" localSheetId="0">Foglio1!$A$9</definedName>
    <definedName name="_ftn2" localSheetId="0">Foglio1!$A$10</definedName>
    <definedName name="_ftn3" localSheetId="0">Foglio1!$A$11</definedName>
    <definedName name="_ftn4" localSheetId="0">Foglio1!$A$12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6" i="1" l="1"/>
  <c r="D136" i="1"/>
  <c r="E136" i="1"/>
  <c r="C137" i="1"/>
  <c r="D137" i="1"/>
  <c r="E137" i="1"/>
  <c r="C138" i="1"/>
  <c r="D138" i="1"/>
  <c r="E138" i="1"/>
  <c r="B137" i="1"/>
  <c r="B138" i="1"/>
  <c r="B136" i="1"/>
  <c r="E133" i="1"/>
  <c r="E134" i="1"/>
  <c r="E132" i="1"/>
  <c r="J137" i="1"/>
  <c r="K137" i="1"/>
  <c r="J138" i="1"/>
  <c r="K138" i="1"/>
  <c r="I138" i="1"/>
  <c r="I137" i="1"/>
  <c r="C83" i="1"/>
  <c r="D83" i="1"/>
  <c r="E83" i="1"/>
  <c r="B83" i="1"/>
  <c r="C59" i="1"/>
  <c r="D59" i="1"/>
  <c r="E59" i="1"/>
  <c r="B59" i="1"/>
  <c r="E33" i="1"/>
  <c r="F33" i="1" s="1"/>
  <c r="E34" i="1"/>
  <c r="F34" i="1" s="1"/>
  <c r="E35" i="1"/>
  <c r="F35" i="1" s="1"/>
  <c r="D32" i="1"/>
  <c r="C32" i="1"/>
  <c r="B32" i="1"/>
  <c r="E25" i="1"/>
  <c r="F25" i="1" s="1"/>
  <c r="E26" i="1"/>
  <c r="F26" i="1" s="1"/>
  <c r="E27" i="1"/>
  <c r="F27" i="1" s="1"/>
  <c r="E24" i="1"/>
  <c r="F24" i="1" s="1"/>
  <c r="C17" i="1"/>
  <c r="D17" i="1"/>
  <c r="E17" i="1"/>
  <c r="B17" i="1"/>
  <c r="E12" i="1"/>
  <c r="F12" i="1" s="1"/>
  <c r="E13" i="1"/>
  <c r="F13" i="1" s="1"/>
  <c r="E14" i="1"/>
  <c r="F14" i="1" s="1"/>
  <c r="F11" i="1"/>
  <c r="C18" i="1" l="1"/>
  <c r="C20" i="1"/>
  <c r="B20" i="1"/>
  <c r="E32" i="1"/>
  <c r="F32" i="1" s="1"/>
  <c r="B19" i="1"/>
  <c r="B18" i="1"/>
  <c r="C19" i="1"/>
  <c r="E20" i="1"/>
  <c r="E19" i="1"/>
  <c r="E18" i="1"/>
  <c r="D20" i="1"/>
  <c r="D19" i="1"/>
  <c r="D18" i="1"/>
</calcChain>
</file>

<file path=xl/sharedStrings.xml><?xml version="1.0" encoding="utf-8"?>
<sst xmlns="http://schemas.openxmlformats.org/spreadsheetml/2006/main" count="227" uniqueCount="123">
  <si>
    <t>Provincia di Bergamo</t>
  </si>
  <si>
    <t>Distretto Bergamo Ovest</t>
  </si>
  <si>
    <t>Distretto Bergamo Est</t>
  </si>
  <si>
    <t xml:space="preserve">Distretto Bergamo </t>
  </si>
  <si>
    <t>Distretto Bergamo</t>
  </si>
  <si>
    <t>14_Romano di Lombardia</t>
  </si>
  <si>
    <t>14- Romano Lombardia</t>
  </si>
  <si>
    <t>13_Treviglio</t>
  </si>
  <si>
    <t>13- Treviglio</t>
  </si>
  <si>
    <t>12_Isola Bergamasca</t>
  </si>
  <si>
    <t>12- Isola Bergamasca</t>
  </si>
  <si>
    <t>11_Valle Imagna e Villa d'Almè</t>
  </si>
  <si>
    <t>11- Valle Imagna</t>
  </si>
  <si>
    <t>10_Valle Brembana</t>
  </si>
  <si>
    <t>10- Valle Brembana</t>
  </si>
  <si>
    <t>09_Valle Seriana Sup. e Valle di Scalve</t>
  </si>
  <si>
    <t>09- Valle Seriana Superiore e Valle di Scalve</t>
  </si>
  <si>
    <t>08_Valle Seriana</t>
  </si>
  <si>
    <t>08- Valle Seriana</t>
  </si>
  <si>
    <t>07_Alto Sebino</t>
  </si>
  <si>
    <t>07- Alto Sebino</t>
  </si>
  <si>
    <t>06_Monte Bronzone e Basso Sebino</t>
  </si>
  <si>
    <t>06- Monte Bronzone -Basso Sebino</t>
  </si>
  <si>
    <t>05_Valle Cavallina</t>
  </si>
  <si>
    <t>05- Valcavallina</t>
  </si>
  <si>
    <t>04_Grumello</t>
  </si>
  <si>
    <t>04- Grumello del Monte</t>
  </si>
  <si>
    <t>03_Seriate</t>
  </si>
  <si>
    <t>O3-Seriate</t>
  </si>
  <si>
    <t>02_Dalmine</t>
  </si>
  <si>
    <t>02- Dalmine</t>
  </si>
  <si>
    <t>01_Bergamo</t>
  </si>
  <si>
    <t>01- Bergamo</t>
  </si>
  <si>
    <t>Totale</t>
  </si>
  <si>
    <t>Giochi numerici a totalizzatore</t>
  </si>
  <si>
    <t>Giochi a base ippica</t>
  </si>
  <si>
    <t>Giochi a base sportiva</t>
  </si>
  <si>
    <t>Bingo</t>
  </si>
  <si>
    <t>Lotto</t>
  </si>
  <si>
    <t>Lotterie</t>
  </si>
  <si>
    <t>Apparecchi (AWP, VLT, Comma 7)</t>
  </si>
  <si>
    <t>Ambito Territoriae</t>
  </si>
  <si>
    <t xml:space="preserve">Erario </t>
  </si>
  <si>
    <t xml:space="preserve">Vincita 
</t>
  </si>
  <si>
    <t xml:space="preserve">Speso </t>
  </si>
  <si>
    <t xml:space="preserve">Giocato 
</t>
  </si>
  <si>
    <t>Ambiti territoriali</t>
  </si>
  <si>
    <t>Periodo di riferimento</t>
  </si>
  <si>
    <t>Vincite</t>
  </si>
  <si>
    <t>Erario</t>
  </si>
  <si>
    <t>2021 fino 31.08.2021</t>
  </si>
  <si>
    <r>
      <t>Spesa</t>
    </r>
    <r>
      <rPr>
        <vertAlign val="superscript"/>
        <sz val="12"/>
        <color theme="0"/>
        <rFont val="Calibri"/>
        <family val="2"/>
        <scheme val="minor"/>
      </rPr>
      <t>[1]</t>
    </r>
  </si>
  <si>
    <r>
      <t>Raccolta</t>
    </r>
    <r>
      <rPr>
        <b/>
        <i/>
        <vertAlign val="superscript"/>
        <sz val="12"/>
        <color theme="0"/>
        <rFont val="Calibri"/>
        <family val="2"/>
        <scheme val="minor"/>
      </rPr>
      <t>[2]</t>
    </r>
  </si>
  <si>
    <t>Etichette di riga</t>
  </si>
  <si>
    <t>Somma di SpesoComp</t>
  </si>
  <si>
    <t>Somma di GiocatoComplessivo</t>
  </si>
  <si>
    <t>Somma di VinciteComplessive</t>
  </si>
  <si>
    <t>Somma di ErarioComplessivo</t>
  </si>
  <si>
    <t>31/08/2021</t>
  </si>
  <si>
    <t>31/12/2019</t>
  </si>
  <si>
    <t>31/12/2020</t>
  </si>
  <si>
    <t>Apparecchi</t>
  </si>
  <si>
    <t>Scommesse</t>
  </si>
  <si>
    <t>Giochi numerici e lotterie</t>
  </si>
  <si>
    <t>2021 - fino 31.08</t>
  </si>
  <si>
    <t>Somma di GiocatoApparecchi</t>
  </si>
  <si>
    <t>Somma di GiocatoScommesse</t>
  </si>
  <si>
    <t>Somma di GiocatoNumeriLotto</t>
  </si>
  <si>
    <t>AWP</t>
  </si>
  <si>
    <t>VLT</t>
  </si>
  <si>
    <t>Comma 7</t>
  </si>
  <si>
    <t>Somma di GiocatoAWP</t>
  </si>
  <si>
    <t>Somma di GiocatoVlT</t>
  </si>
  <si>
    <t>Giochi numerici</t>
  </si>
  <si>
    <t>Somma di GiocatoNumeri</t>
  </si>
  <si>
    <t>Somma di GiocatoLotto</t>
  </si>
  <si>
    <t>Somma di GiocatoLotterie</t>
  </si>
  <si>
    <t>COMUNE</t>
  </si>
  <si>
    <t xml:space="preserve">ALBINO </t>
  </si>
  <si>
    <t xml:space="preserve">ALZANO LOMBARDO </t>
  </si>
  <si>
    <t xml:space="preserve">AVIATICO </t>
  </si>
  <si>
    <t xml:space="preserve">CASNIGO </t>
  </si>
  <si>
    <r>
      <t>CAZZANO SANT</t>
    </r>
    <r>
      <rPr>
        <b/>
        <sz val="9"/>
        <color rgb="FF333333"/>
        <rFont val="Century Gothic"/>
        <family val="2"/>
      </rPr>
      <t>'</t>
    </r>
    <r>
      <rPr>
        <b/>
        <sz val="9"/>
        <color rgb="FF000000"/>
        <rFont val="Century Gothic"/>
        <family val="2"/>
      </rPr>
      <t>ANDREA</t>
    </r>
  </si>
  <si>
    <t>CENE</t>
  </si>
  <si>
    <t xml:space="preserve">COLZATE </t>
  </si>
  <si>
    <r>
      <t xml:space="preserve">FIORANO </t>
    </r>
    <r>
      <rPr>
        <b/>
        <sz val="9"/>
        <color rgb="FF000000"/>
        <rFont val="Century Gothic"/>
        <family val="2"/>
      </rPr>
      <t xml:space="preserve">AL </t>
    </r>
    <r>
      <rPr>
        <b/>
        <sz val="9"/>
        <color theme="1"/>
        <rFont val="Century Gothic"/>
        <family val="2"/>
      </rPr>
      <t>SERIO</t>
    </r>
  </si>
  <si>
    <t xml:space="preserve">GANDINO </t>
  </si>
  <si>
    <t xml:space="preserve">GAZZANIGA </t>
  </si>
  <si>
    <t xml:space="preserve">LEFFE </t>
  </si>
  <si>
    <t>NEMBRO</t>
  </si>
  <si>
    <t xml:space="preserve">PEIA </t>
  </si>
  <si>
    <t xml:space="preserve">PRADALUNGA </t>
  </si>
  <si>
    <t>RANICA</t>
  </si>
  <si>
    <t xml:space="preserve">SELVINO </t>
  </si>
  <si>
    <t>VERTOVA</t>
  </si>
  <si>
    <t xml:space="preserve">VILLA DI SERIO </t>
  </si>
  <si>
    <t>Totale Ambito</t>
  </si>
  <si>
    <t>Albino</t>
  </si>
  <si>
    <t>Alzano lombardo</t>
  </si>
  <si>
    <t>Aviatico</t>
  </si>
  <si>
    <t>Casnigo</t>
  </si>
  <si>
    <t>Cazzano sant'andrea</t>
  </si>
  <si>
    <t>Cene</t>
  </si>
  <si>
    <t>Colzate</t>
  </si>
  <si>
    <t>Fiorano al serio</t>
  </si>
  <si>
    <t>Gandino</t>
  </si>
  <si>
    <t>Gazzaniga</t>
  </si>
  <si>
    <t>Leffe</t>
  </si>
  <si>
    <t>Nembro</t>
  </si>
  <si>
    <t>Peia</t>
  </si>
  <si>
    <t>Pradalunga</t>
  </si>
  <si>
    <t>Ranica</t>
  </si>
  <si>
    <t>Selvino</t>
  </si>
  <si>
    <t>Vertova</t>
  </si>
  <si>
    <t>Villa di serio</t>
  </si>
  <si>
    <t>2021 fino 31/08</t>
  </si>
  <si>
    <t>Importi</t>
  </si>
  <si>
    <t>Giocato nel 3° bimestre</t>
  </si>
  <si>
    <t>Giocato nel 4° bimestre</t>
  </si>
  <si>
    <t>%</t>
  </si>
  <si>
    <t>30/04/2021</t>
  </si>
  <si>
    <t>30/06/2021</t>
  </si>
  <si>
    <t>Giocato nel 1° e 2° bimestre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</si>
</sst>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8" formatCode="0.0%"/>
    <numFmt numFmtId="172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vertAlign val="superscript"/>
      <sz val="12"/>
      <color theme="0"/>
      <name val="Calibri"/>
      <family val="2"/>
      <scheme val="minor"/>
    </font>
    <font>
      <b/>
      <i/>
      <vertAlign val="superscript"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0000"/>
      <name val="Century Gothic"/>
      <family val="2"/>
    </font>
    <font>
      <b/>
      <sz val="9"/>
      <color theme="1"/>
      <name val="Century Gothic"/>
      <family val="2"/>
    </font>
    <font>
      <b/>
      <sz val="9"/>
      <color rgb="FF333333"/>
      <name val="Century Gothic"/>
      <family val="2"/>
    </font>
    <font>
      <b/>
      <sz val="10"/>
      <color theme="0"/>
      <name val="Century Gothic"/>
      <family val="2"/>
    </font>
    <font>
      <b/>
      <sz val="11"/>
      <color rgb="FFFFFFFF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medium">
        <color rgb="FFED7D31"/>
      </left>
      <right/>
      <top/>
      <bottom/>
      <diagonal/>
    </border>
    <border>
      <left/>
      <right style="medium">
        <color rgb="FFED7D31"/>
      </right>
      <top/>
      <bottom/>
      <diagonal/>
    </border>
    <border>
      <left style="medium">
        <color rgb="FFED7D31"/>
      </left>
      <right/>
      <top/>
      <bottom style="medium">
        <color rgb="FFED7D31"/>
      </bottom>
      <diagonal/>
    </border>
    <border>
      <left/>
      <right/>
      <top/>
      <bottom style="medium">
        <color rgb="FFED7D31"/>
      </bottom>
      <diagonal/>
    </border>
    <border>
      <left/>
      <right style="medium">
        <color rgb="FFED7D31"/>
      </right>
      <top/>
      <bottom style="medium">
        <color rgb="FFED7D31"/>
      </bottom>
      <diagonal/>
    </border>
    <border>
      <left style="medium">
        <color rgb="FFED7D31"/>
      </left>
      <right/>
      <top style="medium">
        <color rgb="FFED7D31"/>
      </top>
      <bottom style="medium">
        <color rgb="FFED7D31"/>
      </bottom>
      <diagonal/>
    </border>
    <border>
      <left style="medium">
        <color rgb="FFED7D31"/>
      </left>
      <right/>
      <top style="medium">
        <color rgb="FFED7D31"/>
      </top>
      <bottom/>
      <diagonal/>
    </border>
    <border>
      <left/>
      <right/>
      <top style="medium">
        <color rgb="FFED7D31"/>
      </top>
      <bottom/>
      <diagonal/>
    </border>
    <border>
      <left/>
      <right style="medium">
        <color rgb="FFED7D31"/>
      </right>
      <top style="medium">
        <color rgb="FFED7D31"/>
      </top>
      <bottom/>
      <diagonal/>
    </border>
    <border>
      <left style="medium">
        <color rgb="FFF4B083"/>
      </left>
      <right style="medium">
        <color rgb="FFF4B083"/>
      </right>
      <top/>
      <bottom style="medium">
        <color rgb="FFF4B083"/>
      </bottom>
      <diagonal/>
    </border>
    <border>
      <left/>
      <right style="medium">
        <color rgb="FFF4B083"/>
      </right>
      <top/>
      <bottom style="medium">
        <color rgb="FFF4B083"/>
      </bottom>
      <diagonal/>
    </border>
    <border>
      <left style="medium">
        <color rgb="FFF4B083"/>
      </left>
      <right style="medium">
        <color rgb="FFF4B083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rgb="FFF4B083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" fontId="0" fillId="0" borderId="0" xfId="0" applyNumberFormat="1"/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4" xfId="0" applyFont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0" fontId="9" fillId="5" borderId="10" xfId="0" applyFont="1" applyFill="1" applyBorder="1" applyAlignment="1">
      <alignment vertical="center" wrapText="1"/>
    </xf>
    <xf numFmtId="4" fontId="9" fillId="5" borderId="11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vertical="center" wrapText="1"/>
    </xf>
    <xf numFmtId="4" fontId="7" fillId="0" borderId="0" xfId="0" applyNumberFormat="1" applyFont="1"/>
    <xf numFmtId="43" fontId="0" fillId="0" borderId="0" xfId="2" applyFont="1"/>
    <xf numFmtId="0" fontId="0" fillId="0" borderId="0" xfId="0" applyAlignment="1">
      <alignment horizontal="left"/>
    </xf>
    <xf numFmtId="43" fontId="7" fillId="6" borderId="13" xfId="2" applyFont="1" applyFill="1" applyBorder="1"/>
    <xf numFmtId="0" fontId="0" fillId="3" borderId="0" xfId="0" applyFill="1" applyAlignment="1">
      <alignment horizontal="left"/>
    </xf>
    <xf numFmtId="43" fontId="7" fillId="7" borderId="13" xfId="2" applyFont="1" applyFill="1" applyBorder="1"/>
    <xf numFmtId="0" fontId="9" fillId="3" borderId="14" xfId="0" applyFont="1" applyFill="1" applyBorder="1" applyAlignment="1">
      <alignment vertical="center" wrapText="1"/>
    </xf>
    <xf numFmtId="43" fontId="0" fillId="0" borderId="0" xfId="2" applyFont="1" applyBorder="1"/>
    <xf numFmtId="43" fontId="0" fillId="3" borderId="0" xfId="2" applyFont="1" applyFill="1" applyBorder="1"/>
    <xf numFmtId="43" fontId="7" fillId="7" borderId="0" xfId="2" applyFont="1" applyFill="1" applyBorder="1"/>
    <xf numFmtId="0" fontId="7" fillId="7" borderId="13" xfId="0" applyFont="1" applyFill="1" applyBorder="1" applyAlignment="1">
      <alignment horizontal="left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9" fontId="15" fillId="0" borderId="0" xfId="0" applyNumberFormat="1" applyFont="1" applyAlignment="1">
      <alignment horizontal="center" vertical="center"/>
    </xf>
    <xf numFmtId="172" fontId="15" fillId="0" borderId="0" xfId="2" applyNumberFormat="1" applyFont="1" applyAlignment="1">
      <alignment horizontal="center" vertical="center"/>
    </xf>
    <xf numFmtId="172" fontId="15" fillId="0" borderId="2" xfId="2" applyNumberFormat="1" applyFont="1" applyBorder="1" applyAlignment="1">
      <alignment horizontal="center" vertical="center"/>
    </xf>
  </cellXfs>
  <cellStyles count="3">
    <cellStyle name="Collegamento ipertestuale" xfId="1" builtinId="8"/>
    <cellStyle name="Migliaia" xfId="2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ra/Documents/Piccolo%20Principe/GAP/2019/BANCA%20DATI/Dati%20Monopoli%20per%20Banca%20dat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tretto%20BG%20E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 AT e tipologia giochi"/>
      <sheetName val="Raccolta procapite"/>
      <sheetName val="per comuni"/>
    </sheetNames>
    <sheetDataSet>
      <sheetData sheetId="0">
        <row r="9">
          <cell r="G9">
            <v>48792</v>
          </cell>
          <cell r="I9">
            <v>13027799.550000001</v>
          </cell>
          <cell r="J9">
            <v>67011.58</v>
          </cell>
          <cell r="K9">
            <v>9594029.5</v>
          </cell>
          <cell r="O9">
            <v>1580702.5</v>
          </cell>
          <cell r="R9">
            <v>84499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etto BG E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38"/>
  <sheetViews>
    <sheetView tabSelected="1" workbookViewId="0">
      <selection activeCell="H2" sqref="H2"/>
    </sheetView>
  </sheetViews>
  <sheetFormatPr defaultRowHeight="15" x14ac:dyDescent="0.25"/>
  <cols>
    <col min="1" max="1" width="31.140625" customWidth="1"/>
    <col min="2" max="2" width="14.28515625" bestFit="1" customWidth="1"/>
    <col min="3" max="3" width="15.28515625" bestFit="1" customWidth="1"/>
    <col min="4" max="4" width="26.5703125" bestFit="1" customWidth="1"/>
    <col min="5" max="5" width="14.28515625" bestFit="1" customWidth="1"/>
    <col min="8" max="8" width="13.85546875" customWidth="1"/>
    <col min="9" max="9" width="15.7109375" bestFit="1" customWidth="1"/>
    <col min="10" max="11" width="28.7109375" bestFit="1" customWidth="1"/>
  </cols>
  <sheetData>
    <row r="2" spans="1:12" ht="18" x14ac:dyDescent="0.25">
      <c r="A2" s="6" t="s">
        <v>47</v>
      </c>
      <c r="B2" s="7" t="s">
        <v>51</v>
      </c>
      <c r="C2" s="7" t="s">
        <v>52</v>
      </c>
      <c r="D2" s="7" t="s">
        <v>48</v>
      </c>
      <c r="E2" s="8" t="s">
        <v>49</v>
      </c>
    </row>
    <row r="3" spans="1:12" x14ac:dyDescent="0.25">
      <c r="A3" s="11">
        <v>2018</v>
      </c>
      <c r="B3" s="4">
        <v>25884223.009999994</v>
      </c>
      <c r="C3" s="4">
        <v>115003404.56000002</v>
      </c>
      <c r="D3" s="4">
        <v>86607252.689999998</v>
      </c>
      <c r="E3" s="5">
        <v>14764428.710000001</v>
      </c>
      <c r="H3" t="s">
        <v>53</v>
      </c>
      <c r="I3" t="s">
        <v>54</v>
      </c>
      <c r="J3" t="s">
        <v>55</v>
      </c>
      <c r="K3" t="s">
        <v>56</v>
      </c>
      <c r="L3" t="s">
        <v>57</v>
      </c>
    </row>
    <row r="4" spans="1:12" x14ac:dyDescent="0.25">
      <c r="A4" s="11">
        <v>2019</v>
      </c>
      <c r="B4" s="4">
        <v>26509574.57</v>
      </c>
      <c r="C4" s="4">
        <v>111213860.50999999</v>
      </c>
      <c r="D4" s="4">
        <v>84704285.99000001</v>
      </c>
      <c r="E4" s="5">
        <v>15733606.15</v>
      </c>
    </row>
    <row r="5" spans="1:12" x14ac:dyDescent="0.25">
      <c r="A5" s="11">
        <v>2020</v>
      </c>
      <c r="B5" s="4">
        <v>15228303.16</v>
      </c>
      <c r="C5" s="4">
        <v>55234896.960000008</v>
      </c>
      <c r="D5" s="4">
        <v>40006593.799999997</v>
      </c>
      <c r="E5" s="5">
        <v>8655961.6699999999</v>
      </c>
      <c r="H5" t="s">
        <v>59</v>
      </c>
      <c r="I5">
        <v>26509574.57</v>
      </c>
      <c r="J5">
        <v>111213860.50999999</v>
      </c>
      <c r="K5">
        <v>84704285.99000001</v>
      </c>
      <c r="L5">
        <v>15733606.15</v>
      </c>
    </row>
    <row r="6" spans="1:12" ht="15.75" thickBot="1" x14ac:dyDescent="0.3">
      <c r="A6" s="12" t="s">
        <v>50</v>
      </c>
      <c r="B6" s="9">
        <v>9744580.790000001</v>
      </c>
      <c r="C6" s="9">
        <v>34581250.460000001</v>
      </c>
      <c r="D6" s="9">
        <v>24836669.689999998</v>
      </c>
      <c r="E6" s="10">
        <v>5090389.5300000012</v>
      </c>
      <c r="H6" t="s">
        <v>60</v>
      </c>
      <c r="I6">
        <v>15228303.16</v>
      </c>
      <c r="J6">
        <v>55234896.960000008</v>
      </c>
      <c r="K6">
        <v>40006593.799999997</v>
      </c>
      <c r="L6">
        <v>8655961.6699999999</v>
      </c>
    </row>
    <row r="7" spans="1:12" x14ac:dyDescent="0.25">
      <c r="B7" s="37"/>
      <c r="C7" s="37"/>
      <c r="D7" s="37"/>
      <c r="E7" s="37"/>
      <c r="H7" t="s">
        <v>58</v>
      </c>
      <c r="I7">
        <v>9744580.790000001</v>
      </c>
      <c r="J7">
        <v>34581250.460000001</v>
      </c>
      <c r="K7">
        <v>24836669.689999998</v>
      </c>
      <c r="L7">
        <v>5090389.5300000012</v>
      </c>
    </row>
    <row r="9" spans="1:12" x14ac:dyDescent="0.25">
      <c r="A9" s="3"/>
    </row>
    <row r="10" spans="1:12" ht="15.75" x14ac:dyDescent="0.25">
      <c r="A10" s="6" t="s">
        <v>47</v>
      </c>
      <c r="B10" s="6" t="s">
        <v>61</v>
      </c>
      <c r="C10" s="6" t="s">
        <v>62</v>
      </c>
      <c r="D10" s="6" t="s">
        <v>63</v>
      </c>
      <c r="E10" s="6" t="s">
        <v>33</v>
      </c>
    </row>
    <row r="11" spans="1:12" x14ac:dyDescent="0.25">
      <c r="A11" s="11">
        <v>2018</v>
      </c>
      <c r="B11" s="4">
        <v>85125036.769999996</v>
      </c>
      <c r="C11" s="4">
        <v>5475533.6500000004</v>
      </c>
      <c r="D11" s="4">
        <v>24402834.130000003</v>
      </c>
      <c r="E11" s="5">
        <v>115003404.55000001</v>
      </c>
      <c r="F11" s="13">
        <f>C3-E11</f>
        <v>1.000000536441803E-2</v>
      </c>
      <c r="H11" t="s">
        <v>53</v>
      </c>
      <c r="I11" t="s">
        <v>65</v>
      </c>
      <c r="J11" t="s">
        <v>66</v>
      </c>
      <c r="K11" t="s">
        <v>67</v>
      </c>
    </row>
    <row r="12" spans="1:12" x14ac:dyDescent="0.25">
      <c r="A12" s="11">
        <v>2019</v>
      </c>
      <c r="B12" s="4">
        <v>81639719.640000001</v>
      </c>
      <c r="C12" s="4">
        <v>5219471.75</v>
      </c>
      <c r="D12" s="4">
        <v>24354669.149999999</v>
      </c>
      <c r="E12" s="5">
        <f t="shared" ref="E12:E14" si="0">SUM(B12:D12)</f>
        <v>111213860.53999999</v>
      </c>
      <c r="F12" s="13">
        <f t="shared" ref="F12:F14" si="1">C4-E12</f>
        <v>-3.0000001192092896E-2</v>
      </c>
    </row>
    <row r="13" spans="1:12" x14ac:dyDescent="0.25">
      <c r="A13" s="11">
        <v>2020</v>
      </c>
      <c r="B13" s="4">
        <v>33683521.359999999</v>
      </c>
      <c r="C13" s="4">
        <v>2290121.6</v>
      </c>
      <c r="D13" s="4">
        <v>19261254</v>
      </c>
      <c r="E13" s="5">
        <f t="shared" si="0"/>
        <v>55234896.960000001</v>
      </c>
      <c r="F13" s="13">
        <f t="shared" si="1"/>
        <v>0</v>
      </c>
      <c r="H13" t="s">
        <v>59</v>
      </c>
      <c r="I13">
        <v>81639719.640000001</v>
      </c>
      <c r="J13">
        <v>5219471.75</v>
      </c>
      <c r="K13">
        <v>24354669.149999999</v>
      </c>
    </row>
    <row r="14" spans="1:12" ht="15.75" thickBot="1" x14ac:dyDescent="0.3">
      <c r="A14" s="12" t="s">
        <v>64</v>
      </c>
      <c r="B14" s="9">
        <v>13401470.359999999</v>
      </c>
      <c r="C14" s="9">
        <v>1174673.6000000001</v>
      </c>
      <c r="D14" s="9">
        <v>20005106.5</v>
      </c>
      <c r="E14" s="5">
        <f t="shared" si="0"/>
        <v>34581250.460000001</v>
      </c>
      <c r="F14" s="13">
        <f t="shared" si="1"/>
        <v>0</v>
      </c>
      <c r="H14" t="s">
        <v>60</v>
      </c>
      <c r="I14">
        <v>33683521.359999999</v>
      </c>
      <c r="J14">
        <v>2290121.6</v>
      </c>
      <c r="K14">
        <v>19261254</v>
      </c>
    </row>
    <row r="15" spans="1:12" ht="15.75" thickBot="1" x14ac:dyDescent="0.3">
      <c r="H15" t="s">
        <v>58</v>
      </c>
      <c r="I15">
        <v>13401470.359999999</v>
      </c>
      <c r="J15">
        <v>1174673.6000000001</v>
      </c>
      <c r="K15">
        <v>20005106.5</v>
      </c>
    </row>
    <row r="16" spans="1:12" ht="15.75" x14ac:dyDescent="0.25">
      <c r="A16" s="16" t="s">
        <v>47</v>
      </c>
      <c r="B16" s="17" t="s">
        <v>61</v>
      </c>
      <c r="C16" s="17" t="s">
        <v>62</v>
      </c>
      <c r="D16" s="18" t="s">
        <v>63</v>
      </c>
      <c r="E16" s="19" t="s">
        <v>33</v>
      </c>
    </row>
    <row r="17" spans="1:11" x14ac:dyDescent="0.25">
      <c r="A17" s="14">
        <v>2018</v>
      </c>
      <c r="B17" s="20">
        <f>B11/$E11</f>
        <v>0.74019579770779909</v>
      </c>
      <c r="C17" s="20">
        <f t="shared" ref="C17:E17" si="2">C11/$E11</f>
        <v>4.7611926546221539E-2</v>
      </c>
      <c r="D17" s="20">
        <f t="shared" si="2"/>
        <v>0.21219227574597921</v>
      </c>
      <c r="E17" s="21">
        <f t="shared" si="2"/>
        <v>1</v>
      </c>
    </row>
    <row r="18" spans="1:11" x14ac:dyDescent="0.25">
      <c r="A18" s="14">
        <v>2019</v>
      </c>
      <c r="B18" s="20">
        <f t="shared" ref="B18:E18" si="3">B12/$E12</f>
        <v>0.7340786413096132</v>
      </c>
      <c r="C18" s="20">
        <f t="shared" si="3"/>
        <v>4.6931845766856793E-2</v>
      </c>
      <c r="D18" s="20">
        <f t="shared" si="3"/>
        <v>0.21898951292353006</v>
      </c>
      <c r="E18" s="21">
        <f t="shared" si="3"/>
        <v>1</v>
      </c>
    </row>
    <row r="19" spans="1:11" x14ac:dyDescent="0.25">
      <c r="A19" s="14">
        <v>2020</v>
      </c>
      <c r="B19" s="20">
        <f t="shared" ref="B19:E19" si="4">B13/$E13</f>
        <v>0.60982319536855345</v>
      </c>
      <c r="C19" s="20">
        <f t="shared" si="4"/>
        <v>4.1461498546081471E-2</v>
      </c>
      <c r="D19" s="20">
        <f t="shared" si="4"/>
        <v>0.34871530608536505</v>
      </c>
      <c r="E19" s="21">
        <f t="shared" si="4"/>
        <v>1</v>
      </c>
    </row>
    <row r="20" spans="1:11" ht="15.75" thickBot="1" x14ac:dyDescent="0.3">
      <c r="A20" s="15" t="s">
        <v>64</v>
      </c>
      <c r="B20" s="20">
        <f t="shared" ref="B20:E20" si="5">B14/$E14</f>
        <v>0.38753573632339955</v>
      </c>
      <c r="C20" s="20">
        <f t="shared" si="5"/>
        <v>3.3968511386213186E-2</v>
      </c>
      <c r="D20" s="20">
        <f t="shared" si="5"/>
        <v>0.57849575229038719</v>
      </c>
      <c r="E20" s="21">
        <f t="shared" si="5"/>
        <v>1</v>
      </c>
    </row>
    <row r="22" spans="1:11" ht="15.75" thickBot="1" x14ac:dyDescent="0.3"/>
    <row r="23" spans="1:11" ht="15.75" x14ac:dyDescent="0.25">
      <c r="A23" s="24" t="s">
        <v>47</v>
      </c>
      <c r="B23" s="25" t="s">
        <v>68</v>
      </c>
      <c r="C23" s="25" t="s">
        <v>69</v>
      </c>
      <c r="D23" s="26" t="s">
        <v>70</v>
      </c>
      <c r="E23" s="27" t="s">
        <v>33</v>
      </c>
      <c r="H23" t="s">
        <v>53</v>
      </c>
      <c r="I23" t="s">
        <v>71</v>
      </c>
      <c r="J23" t="s">
        <v>72</v>
      </c>
    </row>
    <row r="24" spans="1:11" x14ac:dyDescent="0.25">
      <c r="A24" s="11">
        <v>2018</v>
      </c>
      <c r="B24" s="4">
        <v>44304670.979999989</v>
      </c>
      <c r="C24" s="4">
        <v>40575452.590000004</v>
      </c>
      <c r="D24" s="4">
        <v>244913.19999999992</v>
      </c>
      <c r="E24" s="5">
        <f>SUM(B24:D24)</f>
        <v>85125036.769999996</v>
      </c>
      <c r="F24" s="13">
        <f>E24-B11</f>
        <v>0</v>
      </c>
    </row>
    <row r="25" spans="1:11" x14ac:dyDescent="0.25">
      <c r="A25" s="11">
        <v>2019</v>
      </c>
      <c r="B25" s="4">
        <v>40072254.289999999</v>
      </c>
      <c r="C25" s="4">
        <v>41567465.350000001</v>
      </c>
      <c r="D25" s="22"/>
      <c r="E25" s="5">
        <f t="shared" ref="E25:E27" si="6">SUM(B25:D25)</f>
        <v>81639719.640000001</v>
      </c>
      <c r="F25" s="13">
        <f t="shared" ref="F25:F27" si="7">E25-B12</f>
        <v>0</v>
      </c>
      <c r="H25" t="s">
        <v>59</v>
      </c>
      <c r="I25">
        <v>40072254.289999999</v>
      </c>
      <c r="J25">
        <v>41567465.350000001</v>
      </c>
    </row>
    <row r="26" spans="1:11" x14ac:dyDescent="0.25">
      <c r="A26" s="11">
        <v>2020</v>
      </c>
      <c r="B26" s="4">
        <v>18169524.810000002</v>
      </c>
      <c r="C26" s="4">
        <v>15513996.550000001</v>
      </c>
      <c r="D26" s="22"/>
      <c r="E26" s="5">
        <f t="shared" si="6"/>
        <v>33683521.359999999</v>
      </c>
      <c r="F26" s="13">
        <f t="shared" si="7"/>
        <v>0</v>
      </c>
      <c r="H26" t="s">
        <v>60</v>
      </c>
      <c r="I26">
        <v>18169524.810000002</v>
      </c>
      <c r="J26">
        <v>15513996.550000001</v>
      </c>
    </row>
    <row r="27" spans="1:11" ht="15.75" thickBot="1" x14ac:dyDescent="0.3">
      <c r="A27" s="12" t="s">
        <v>64</v>
      </c>
      <c r="B27" s="9">
        <v>6200636.5099999998</v>
      </c>
      <c r="C27" s="9">
        <v>7200833.8499999996</v>
      </c>
      <c r="D27" s="23"/>
      <c r="E27" s="5">
        <f t="shared" si="6"/>
        <v>13401470.359999999</v>
      </c>
      <c r="F27" s="13">
        <f t="shared" si="7"/>
        <v>0</v>
      </c>
      <c r="H27" t="s">
        <v>58</v>
      </c>
      <c r="I27">
        <v>6200636.5099999998</v>
      </c>
      <c r="J27">
        <v>7200833.8499999996</v>
      </c>
    </row>
    <row r="30" spans="1:11" ht="15.75" thickBot="1" x14ac:dyDescent="0.3"/>
    <row r="31" spans="1:11" ht="31.5" x14ac:dyDescent="0.25">
      <c r="A31" s="24" t="s">
        <v>47</v>
      </c>
      <c r="B31" s="26" t="s">
        <v>73</v>
      </c>
      <c r="C31" s="25" t="s">
        <v>38</v>
      </c>
      <c r="D31" s="25" t="s">
        <v>39</v>
      </c>
      <c r="E31" s="27" t="s">
        <v>33</v>
      </c>
    </row>
    <row r="32" spans="1:11" x14ac:dyDescent="0.25">
      <c r="A32" s="14">
        <v>2018</v>
      </c>
      <c r="B32" s="4">
        <f>SUM('[1]Per AT e tipologia giochi'!$G$9+'[1]Per AT e tipologia giochi'!$O$9+'[1]Per AT e tipologia giochi'!$R$9)</f>
        <v>1713993.5</v>
      </c>
      <c r="C32" s="4">
        <f>SUM('[1]Per AT e tipologia giochi'!$K$9)</f>
        <v>9594029.5</v>
      </c>
      <c r="D32" s="4">
        <f>SUM('[1]Per AT e tipologia giochi'!$I$9+'[1]Per AT e tipologia giochi'!$J$9)</f>
        <v>13094811.130000001</v>
      </c>
      <c r="E32" s="5">
        <f>SUM(B32:D32)</f>
        <v>24402834.130000003</v>
      </c>
      <c r="F32" s="13">
        <f>E32-D11</f>
        <v>0</v>
      </c>
      <c r="H32" t="s">
        <v>53</v>
      </c>
      <c r="I32" t="s">
        <v>74</v>
      </c>
      <c r="J32" t="s">
        <v>75</v>
      </c>
      <c r="K32" t="s">
        <v>76</v>
      </c>
    </row>
    <row r="33" spans="1:11" x14ac:dyDescent="0.25">
      <c r="A33" s="14">
        <v>2019</v>
      </c>
      <c r="B33" s="4">
        <v>1933255</v>
      </c>
      <c r="C33" s="4">
        <v>9936508.5</v>
      </c>
      <c r="D33" s="4">
        <v>12484905.65</v>
      </c>
      <c r="E33" s="5">
        <f t="shared" ref="E33:E35" si="8">SUM(B33:D33)</f>
        <v>24354669.149999999</v>
      </c>
      <c r="F33" s="13">
        <f t="shared" ref="F33:F35" si="9">E33-D12</f>
        <v>0</v>
      </c>
    </row>
    <row r="34" spans="1:11" x14ac:dyDescent="0.25">
      <c r="A34" s="14">
        <v>2020</v>
      </c>
      <c r="B34" s="4">
        <v>1364675.5</v>
      </c>
      <c r="C34" s="4">
        <v>7153078.5</v>
      </c>
      <c r="D34" s="4">
        <v>10743500</v>
      </c>
      <c r="E34" s="5">
        <f t="shared" si="8"/>
        <v>19261254</v>
      </c>
      <c r="F34" s="13">
        <f t="shared" si="9"/>
        <v>0</v>
      </c>
      <c r="H34" t="s">
        <v>59</v>
      </c>
      <c r="I34">
        <v>1933255</v>
      </c>
      <c r="J34">
        <v>9936508.5</v>
      </c>
      <c r="K34">
        <v>12484905.65</v>
      </c>
    </row>
    <row r="35" spans="1:11" ht="15.75" thickBot="1" x14ac:dyDescent="0.3">
      <c r="A35" s="15" t="s">
        <v>64</v>
      </c>
      <c r="B35" s="9">
        <v>1147987</v>
      </c>
      <c r="C35" s="9">
        <v>6810769.5</v>
      </c>
      <c r="D35" s="9">
        <v>12046350</v>
      </c>
      <c r="E35" s="5">
        <f t="shared" si="8"/>
        <v>20005106.5</v>
      </c>
      <c r="F35" s="13">
        <f t="shared" si="9"/>
        <v>0</v>
      </c>
      <c r="H35" t="s">
        <v>60</v>
      </c>
      <c r="I35">
        <v>1364675.5</v>
      </c>
      <c r="J35">
        <v>7153078.5</v>
      </c>
      <c r="K35">
        <v>10743500</v>
      </c>
    </row>
    <row r="36" spans="1:11" x14ac:dyDescent="0.25">
      <c r="H36" t="s">
        <v>58</v>
      </c>
      <c r="I36">
        <v>1147987</v>
      </c>
      <c r="J36">
        <v>6810769.5</v>
      </c>
      <c r="K36">
        <v>12046350</v>
      </c>
    </row>
    <row r="39" spans="1:11" ht="15.75" thickBot="1" x14ac:dyDescent="0.3">
      <c r="A39">
        <v>2018</v>
      </c>
    </row>
    <row r="40" spans="1:11" ht="26.25" thickBot="1" x14ac:dyDescent="0.3">
      <c r="A40" s="34" t="s">
        <v>77</v>
      </c>
      <c r="B40" s="7" t="s">
        <v>51</v>
      </c>
      <c r="C40" s="7" t="s">
        <v>52</v>
      </c>
      <c r="D40" s="7" t="s">
        <v>48</v>
      </c>
      <c r="E40" s="8" t="s">
        <v>49</v>
      </c>
    </row>
    <row r="41" spans="1:11" ht="15.75" thickBot="1" x14ac:dyDescent="0.3">
      <c r="A41" s="28" t="s">
        <v>78</v>
      </c>
      <c r="B41" s="29">
        <v>9464562.7300000004</v>
      </c>
      <c r="C41" s="29">
        <v>59372681.670000002</v>
      </c>
      <c r="D41" s="29">
        <v>47956643.399999999</v>
      </c>
      <c r="E41" s="29">
        <v>5637057.5300000003</v>
      </c>
    </row>
    <row r="42" spans="1:11" ht="41.25" thickBot="1" x14ac:dyDescent="0.3">
      <c r="A42" s="30" t="s">
        <v>79</v>
      </c>
      <c r="B42" s="31">
        <v>2706140.36</v>
      </c>
      <c r="C42" s="31">
        <v>9516343.5700000003</v>
      </c>
      <c r="D42" s="31">
        <v>6824545.8700000001</v>
      </c>
      <c r="E42" s="31">
        <v>1423874.99</v>
      </c>
    </row>
    <row r="43" spans="1:11" ht="27.75" thickBot="1" x14ac:dyDescent="0.3">
      <c r="A43" s="30" t="s">
        <v>80</v>
      </c>
      <c r="B43" s="31">
        <v>108305.93</v>
      </c>
      <c r="C43" s="31">
        <v>378349.13</v>
      </c>
      <c r="D43" s="31">
        <v>252675.25</v>
      </c>
      <c r="E43" s="31">
        <v>68368.95</v>
      </c>
    </row>
    <row r="44" spans="1:11" ht="15.75" thickBot="1" x14ac:dyDescent="0.3">
      <c r="A44" s="32" t="s">
        <v>81</v>
      </c>
      <c r="B44" s="29">
        <v>504842.61</v>
      </c>
      <c r="C44" s="29">
        <v>1621654.26</v>
      </c>
      <c r="D44" s="29">
        <v>1143865.8700000001</v>
      </c>
      <c r="E44" s="29">
        <v>262111.22</v>
      </c>
    </row>
    <row r="45" spans="1:11" ht="54.75" thickBot="1" x14ac:dyDescent="0.3">
      <c r="A45" s="30" t="s">
        <v>82</v>
      </c>
      <c r="B45" s="31">
        <v>171530.8</v>
      </c>
      <c r="C45" s="31">
        <v>551669.31000000006</v>
      </c>
      <c r="D45" s="31">
        <v>364760.68</v>
      </c>
      <c r="E45" s="31">
        <v>98798.18</v>
      </c>
    </row>
    <row r="46" spans="1:11" ht="15.75" thickBot="1" x14ac:dyDescent="0.3">
      <c r="A46" s="28" t="s">
        <v>83</v>
      </c>
      <c r="B46" s="33">
        <v>1331389.45</v>
      </c>
      <c r="C46" s="33">
        <v>5367761.12</v>
      </c>
      <c r="D46" s="33">
        <v>3937671.73</v>
      </c>
      <c r="E46" s="33">
        <v>683431.09</v>
      </c>
    </row>
    <row r="47" spans="1:11" ht="15.75" thickBot="1" x14ac:dyDescent="0.3">
      <c r="A47" s="30" t="s">
        <v>84</v>
      </c>
      <c r="B47" s="31">
        <v>203009.38</v>
      </c>
      <c r="C47" s="31">
        <v>588328.82999999996</v>
      </c>
      <c r="D47" s="31">
        <v>464117.68</v>
      </c>
      <c r="E47" s="31">
        <v>109894.23</v>
      </c>
    </row>
    <row r="48" spans="1:11" ht="27.75" thickBot="1" x14ac:dyDescent="0.3">
      <c r="A48" s="32" t="s">
        <v>85</v>
      </c>
      <c r="B48" s="29">
        <v>857085.06</v>
      </c>
      <c r="C48" s="29">
        <v>2661969.11</v>
      </c>
      <c r="D48" s="29">
        <v>1899766.38</v>
      </c>
      <c r="E48" s="33">
        <v>473017.34</v>
      </c>
    </row>
    <row r="49" spans="1:5" ht="27.75" thickBot="1" x14ac:dyDescent="0.3">
      <c r="A49" s="32" t="s">
        <v>86</v>
      </c>
      <c r="B49" s="29">
        <v>916604.87</v>
      </c>
      <c r="C49" s="29">
        <v>2891906.03</v>
      </c>
      <c r="D49" s="29">
        <v>2004874.2</v>
      </c>
      <c r="E49" s="29">
        <v>508248.69</v>
      </c>
    </row>
    <row r="50" spans="1:5" ht="27.75" thickBot="1" x14ac:dyDescent="0.3">
      <c r="A50" s="30" t="s">
        <v>87</v>
      </c>
      <c r="B50" s="31">
        <v>2149418.6</v>
      </c>
      <c r="C50" s="31">
        <v>6998092.7000000002</v>
      </c>
      <c r="D50" s="31">
        <v>4944856.21</v>
      </c>
      <c r="E50" s="31">
        <v>1196491.2</v>
      </c>
    </row>
    <row r="51" spans="1:5" ht="15.75" thickBot="1" x14ac:dyDescent="0.3">
      <c r="A51" s="32" t="s">
        <v>88</v>
      </c>
      <c r="B51" s="29">
        <v>1739028.95</v>
      </c>
      <c r="C51" s="29">
        <v>5813739.8300000001</v>
      </c>
      <c r="D51" s="29">
        <v>4222564.79</v>
      </c>
      <c r="E51" s="29">
        <v>935351.92</v>
      </c>
    </row>
    <row r="52" spans="1:5" ht="15.75" thickBot="1" x14ac:dyDescent="0.3">
      <c r="A52" s="30" t="s">
        <v>89</v>
      </c>
      <c r="B52" s="31">
        <v>1997488.88</v>
      </c>
      <c r="C52" s="31">
        <v>6436995.54</v>
      </c>
      <c r="D52" s="31">
        <v>4368183.82</v>
      </c>
      <c r="E52" s="31">
        <v>1109698.99</v>
      </c>
    </row>
    <row r="53" spans="1:5" ht="15.75" thickBot="1" x14ac:dyDescent="0.3">
      <c r="A53" s="30" t="s">
        <v>90</v>
      </c>
      <c r="B53" s="31">
        <v>79171.56</v>
      </c>
      <c r="C53" s="31">
        <v>275768.24</v>
      </c>
      <c r="D53" s="31">
        <v>194772.28</v>
      </c>
      <c r="E53" s="31">
        <v>46641.02</v>
      </c>
    </row>
    <row r="54" spans="1:5" ht="27.75" thickBot="1" x14ac:dyDescent="0.3">
      <c r="A54" s="30" t="s">
        <v>91</v>
      </c>
      <c r="B54" s="31">
        <v>568943.77</v>
      </c>
      <c r="C54" s="31">
        <v>1886494.86</v>
      </c>
      <c r="D54" s="31">
        <v>1225640.68</v>
      </c>
      <c r="E54" s="31">
        <v>305637.44</v>
      </c>
    </row>
    <row r="55" spans="1:5" ht="15.75" thickBot="1" x14ac:dyDescent="0.3">
      <c r="A55" s="28" t="s">
        <v>92</v>
      </c>
      <c r="B55" s="33">
        <v>1112778.97</v>
      </c>
      <c r="C55" s="33">
        <v>4501750.49</v>
      </c>
      <c r="D55" s="33">
        <v>2496287.16</v>
      </c>
      <c r="E55" s="33">
        <v>793262.13</v>
      </c>
    </row>
    <row r="56" spans="1:5" ht="15.75" thickBot="1" x14ac:dyDescent="0.3">
      <c r="A56" s="30" t="s">
        <v>93</v>
      </c>
      <c r="B56" s="31">
        <v>554752.14</v>
      </c>
      <c r="C56" s="31">
        <v>1712784.54</v>
      </c>
      <c r="D56" s="31">
        <v>1205512.3600000001</v>
      </c>
      <c r="E56" s="31">
        <v>302126.88</v>
      </c>
    </row>
    <row r="57" spans="1:5" ht="15.75" thickBot="1" x14ac:dyDescent="0.3">
      <c r="A57" s="30" t="s">
        <v>94</v>
      </c>
      <c r="B57" s="31">
        <v>631282.15</v>
      </c>
      <c r="C57" s="31">
        <v>1956677.66</v>
      </c>
      <c r="D57" s="31">
        <v>1408564.23</v>
      </c>
      <c r="E57" s="31">
        <v>361379.1</v>
      </c>
    </row>
    <row r="58" spans="1:5" ht="27.75" thickBot="1" x14ac:dyDescent="0.3">
      <c r="A58" s="30" t="s">
        <v>95</v>
      </c>
      <c r="B58" s="31">
        <v>787886.8</v>
      </c>
      <c r="C58" s="31">
        <v>2470437.67</v>
      </c>
      <c r="D58" s="31">
        <v>1691950.1</v>
      </c>
      <c r="E58" s="31">
        <v>449037.81</v>
      </c>
    </row>
    <row r="59" spans="1:5" ht="27" x14ac:dyDescent="0.25">
      <c r="A59" s="35" t="s">
        <v>96</v>
      </c>
      <c r="B59" s="36">
        <f>SUM(B41:B58)</f>
        <v>25884223.009999994</v>
      </c>
      <c r="C59" s="36">
        <f t="shared" ref="C59:E59" si="10">SUM(C41:C58)</f>
        <v>115003404.56000002</v>
      </c>
      <c r="D59" s="36">
        <f t="shared" si="10"/>
        <v>86607252.689999998</v>
      </c>
      <c r="E59" s="36">
        <f t="shared" si="10"/>
        <v>14764428.710000001</v>
      </c>
    </row>
    <row r="63" spans="1:5" ht="15.75" thickBot="1" x14ac:dyDescent="0.3">
      <c r="A63">
        <v>2019</v>
      </c>
    </row>
    <row r="64" spans="1:5" ht="26.25" thickBot="1" x14ac:dyDescent="0.3">
      <c r="A64" s="34" t="s">
        <v>77</v>
      </c>
      <c r="B64" s="7" t="s">
        <v>51</v>
      </c>
      <c r="C64" s="7" t="s">
        <v>52</v>
      </c>
      <c r="D64" s="7" t="s">
        <v>48</v>
      </c>
      <c r="E64" s="8" t="s">
        <v>49</v>
      </c>
    </row>
    <row r="65" spans="1:5" x14ac:dyDescent="0.25">
      <c r="A65" s="38" t="s">
        <v>97</v>
      </c>
      <c r="B65" s="37">
        <v>10444309.77</v>
      </c>
      <c r="C65" s="37">
        <v>57640239.149999999</v>
      </c>
      <c r="D65" s="37">
        <v>47195929.380000003</v>
      </c>
      <c r="E65" s="37">
        <v>6231732.0800000001</v>
      </c>
    </row>
    <row r="66" spans="1:5" x14ac:dyDescent="0.25">
      <c r="A66" s="38" t="s">
        <v>98</v>
      </c>
      <c r="B66" s="37">
        <v>2565453.33</v>
      </c>
      <c r="C66" s="37">
        <v>8583816.8200000003</v>
      </c>
      <c r="D66" s="37">
        <v>6018363.5</v>
      </c>
      <c r="E66" s="37">
        <v>1431243.76</v>
      </c>
    </row>
    <row r="67" spans="1:5" x14ac:dyDescent="0.25">
      <c r="A67" s="38" t="s">
        <v>99</v>
      </c>
      <c r="B67" s="37">
        <v>125248.95</v>
      </c>
      <c r="C67" s="37">
        <v>411828.28</v>
      </c>
      <c r="D67" s="37">
        <v>286579.33</v>
      </c>
      <c r="E67" s="37">
        <v>81712.73</v>
      </c>
    </row>
    <row r="68" spans="1:5" x14ac:dyDescent="0.25">
      <c r="A68" s="38" t="s">
        <v>100</v>
      </c>
      <c r="B68" s="37">
        <v>505590.05</v>
      </c>
      <c r="C68" s="37">
        <v>1667488.31</v>
      </c>
      <c r="D68" s="37">
        <v>1161898.25</v>
      </c>
      <c r="E68" s="37">
        <v>279967.78999999998</v>
      </c>
    </row>
    <row r="69" spans="1:5" x14ac:dyDescent="0.25">
      <c r="A69" s="38" t="s">
        <v>101</v>
      </c>
      <c r="B69" s="37">
        <v>106393.48</v>
      </c>
      <c r="C69" s="37">
        <v>598771.37</v>
      </c>
      <c r="D69" s="37">
        <v>492377.9</v>
      </c>
      <c r="E69" s="37">
        <v>117715.06</v>
      </c>
    </row>
    <row r="70" spans="1:5" x14ac:dyDescent="0.25">
      <c r="A70" s="38" t="s">
        <v>102</v>
      </c>
      <c r="B70" s="37">
        <v>1381204.76</v>
      </c>
      <c r="C70" s="37">
        <v>5855875.1100000003</v>
      </c>
      <c r="D70" s="37">
        <v>4474670.3499999996</v>
      </c>
      <c r="E70" s="37">
        <v>801246.7</v>
      </c>
    </row>
    <row r="71" spans="1:5" x14ac:dyDescent="0.25">
      <c r="A71" s="38" t="s">
        <v>103</v>
      </c>
      <c r="B71" s="37">
        <v>240626.5</v>
      </c>
      <c r="C71" s="37">
        <v>753594.66</v>
      </c>
      <c r="D71" s="37">
        <v>512968.16</v>
      </c>
      <c r="E71" s="37">
        <v>157771.56</v>
      </c>
    </row>
    <row r="72" spans="1:5" x14ac:dyDescent="0.25">
      <c r="A72" s="38" t="s">
        <v>104</v>
      </c>
      <c r="B72" s="37">
        <v>889380.98</v>
      </c>
      <c r="C72" s="37">
        <v>2736053.33</v>
      </c>
      <c r="D72" s="37">
        <v>1846672.35</v>
      </c>
      <c r="E72" s="37">
        <v>540183.09</v>
      </c>
    </row>
    <row r="73" spans="1:5" x14ac:dyDescent="0.25">
      <c r="A73" s="38" t="s">
        <v>105</v>
      </c>
      <c r="B73" s="37">
        <v>704552.56</v>
      </c>
      <c r="C73" s="37">
        <v>2790424.67</v>
      </c>
      <c r="D73" s="37">
        <v>2085872.11</v>
      </c>
      <c r="E73" s="37">
        <v>524767.06000000006</v>
      </c>
    </row>
    <row r="74" spans="1:5" x14ac:dyDescent="0.25">
      <c r="A74" s="38" t="s">
        <v>106</v>
      </c>
      <c r="B74" s="37">
        <v>2097970.65</v>
      </c>
      <c r="C74" s="37">
        <v>6635091.5099999998</v>
      </c>
      <c r="D74" s="37">
        <v>4537120.87</v>
      </c>
      <c r="E74" s="37">
        <v>1258592.19</v>
      </c>
    </row>
    <row r="75" spans="1:5" x14ac:dyDescent="0.25">
      <c r="A75" s="38" t="s">
        <v>107</v>
      </c>
      <c r="B75" s="37">
        <v>1858114.53</v>
      </c>
      <c r="C75" s="37">
        <v>6201255.2999999998</v>
      </c>
      <c r="D75" s="37">
        <v>4343140.78</v>
      </c>
      <c r="E75" s="37">
        <v>1052161.8899999999</v>
      </c>
    </row>
    <row r="76" spans="1:5" x14ac:dyDescent="0.25">
      <c r="A76" s="38" t="s">
        <v>108</v>
      </c>
      <c r="B76" s="37">
        <v>1998994.11</v>
      </c>
      <c r="C76" s="37">
        <v>6210020.0599999996</v>
      </c>
      <c r="D76" s="37">
        <v>4211025.96</v>
      </c>
      <c r="E76" s="37">
        <v>1149862.3999999999</v>
      </c>
    </row>
    <row r="77" spans="1:5" x14ac:dyDescent="0.25">
      <c r="A77" s="38" t="s">
        <v>109</v>
      </c>
      <c r="B77" s="37">
        <v>85973.72</v>
      </c>
      <c r="C77" s="37">
        <v>293704.88</v>
      </c>
      <c r="D77" s="37">
        <v>207731.17</v>
      </c>
      <c r="E77" s="37">
        <v>51774.61</v>
      </c>
    </row>
    <row r="78" spans="1:5" x14ac:dyDescent="0.25">
      <c r="A78" s="38" t="s">
        <v>110</v>
      </c>
      <c r="B78" s="37">
        <v>529595.96</v>
      </c>
      <c r="C78" s="37">
        <v>1644021.77</v>
      </c>
      <c r="D78" s="37">
        <v>1114425.81</v>
      </c>
      <c r="E78" s="37">
        <v>276653.3</v>
      </c>
    </row>
    <row r="79" spans="1:5" x14ac:dyDescent="0.25">
      <c r="A79" s="38" t="s">
        <v>111</v>
      </c>
      <c r="B79" s="37">
        <v>1129771.02</v>
      </c>
      <c r="C79" s="37">
        <v>3596247.34</v>
      </c>
      <c r="D79" s="37">
        <v>2466476.3199999998</v>
      </c>
      <c r="E79" s="37">
        <v>669748.63</v>
      </c>
    </row>
    <row r="80" spans="1:5" x14ac:dyDescent="0.25">
      <c r="A80" s="38" t="s">
        <v>112</v>
      </c>
      <c r="B80" s="37">
        <v>550669.63</v>
      </c>
      <c r="C80" s="37">
        <v>1618998.81</v>
      </c>
      <c r="D80" s="37">
        <v>1068329.18</v>
      </c>
      <c r="E80" s="37">
        <v>311650.73</v>
      </c>
    </row>
    <row r="81" spans="1:5" x14ac:dyDescent="0.25">
      <c r="A81" s="38" t="s">
        <v>113</v>
      </c>
      <c r="B81" s="37">
        <v>607634.6</v>
      </c>
      <c r="C81" s="37">
        <v>1891026.83</v>
      </c>
      <c r="D81" s="37">
        <v>1283392.23</v>
      </c>
      <c r="E81" s="37">
        <v>383850.82</v>
      </c>
    </row>
    <row r="82" spans="1:5" x14ac:dyDescent="0.25">
      <c r="A82" s="38" t="s">
        <v>114</v>
      </c>
      <c r="B82" s="37">
        <v>688089.97</v>
      </c>
      <c r="C82" s="37">
        <v>2085402.31</v>
      </c>
      <c r="D82" s="37">
        <v>1397312.34</v>
      </c>
      <c r="E82" s="37">
        <v>412971.75</v>
      </c>
    </row>
    <row r="83" spans="1:5" ht="27" x14ac:dyDescent="0.25">
      <c r="A83" s="35" t="s">
        <v>96</v>
      </c>
      <c r="B83" s="39">
        <f>SUM(B65:B82)</f>
        <v>26509574.569999997</v>
      </c>
      <c r="C83" s="39">
        <f t="shared" ref="C83:E83" si="11">SUM(C65:C82)</f>
        <v>111213860.51000001</v>
      </c>
      <c r="D83" s="39">
        <f t="shared" si="11"/>
        <v>84704285.99000001</v>
      </c>
      <c r="E83" s="39">
        <f t="shared" si="11"/>
        <v>15733606.150000002</v>
      </c>
    </row>
    <row r="85" spans="1:5" ht="15.75" thickBot="1" x14ac:dyDescent="0.3">
      <c r="A85">
        <v>2020</v>
      </c>
    </row>
    <row r="86" spans="1:5" ht="26.25" thickBot="1" x14ac:dyDescent="0.3">
      <c r="A86" s="34" t="s">
        <v>77</v>
      </c>
      <c r="B86" s="7" t="s">
        <v>51</v>
      </c>
      <c r="C86" s="7" t="s">
        <v>52</v>
      </c>
      <c r="D86" s="7" t="s">
        <v>48</v>
      </c>
      <c r="E86" s="8" t="s">
        <v>49</v>
      </c>
    </row>
    <row r="87" spans="1:5" x14ac:dyDescent="0.25">
      <c r="A87" s="38" t="s">
        <v>97</v>
      </c>
      <c r="B87" s="37">
        <v>5387558.2999999998</v>
      </c>
      <c r="C87" s="37">
        <v>25055701.760000002</v>
      </c>
      <c r="D87" s="37">
        <v>19668143.460000001</v>
      </c>
      <c r="E87" s="37">
        <v>3137664.2</v>
      </c>
    </row>
    <row r="88" spans="1:5" x14ac:dyDescent="0.25">
      <c r="A88" s="38" t="s">
        <v>98</v>
      </c>
      <c r="B88" s="37">
        <v>1624819.15</v>
      </c>
      <c r="C88" s="37">
        <v>5043776.54</v>
      </c>
      <c r="D88" s="37">
        <v>3418957.39</v>
      </c>
      <c r="E88" s="37">
        <v>876324.8</v>
      </c>
    </row>
    <row r="89" spans="1:5" x14ac:dyDescent="0.25">
      <c r="A89" s="38" t="s">
        <v>99</v>
      </c>
      <c r="B89" s="37">
        <v>105874.56</v>
      </c>
      <c r="C89" s="37">
        <v>322799.62</v>
      </c>
      <c r="D89" s="37">
        <v>216925.05</v>
      </c>
      <c r="E89" s="37">
        <v>68698.92</v>
      </c>
    </row>
    <row r="90" spans="1:5" x14ac:dyDescent="0.25">
      <c r="A90" s="38" t="s">
        <v>100</v>
      </c>
      <c r="B90" s="37">
        <v>369935.73</v>
      </c>
      <c r="C90" s="37">
        <v>1139969.43</v>
      </c>
      <c r="D90" s="37">
        <v>770033.7</v>
      </c>
      <c r="E90" s="37">
        <v>193586.02</v>
      </c>
    </row>
    <row r="91" spans="1:5" x14ac:dyDescent="0.25">
      <c r="A91" s="38" t="s">
        <v>101</v>
      </c>
      <c r="B91" s="37">
        <v>137933.32999999999</v>
      </c>
      <c r="C91" s="37">
        <v>402538.75</v>
      </c>
      <c r="D91" s="37">
        <v>264605.43</v>
      </c>
      <c r="E91" s="37">
        <v>80357.25</v>
      </c>
    </row>
    <row r="92" spans="1:5" x14ac:dyDescent="0.25">
      <c r="A92" s="38" t="s">
        <v>102</v>
      </c>
      <c r="B92" s="37">
        <v>754116.21</v>
      </c>
      <c r="C92" s="37">
        <v>2841225.17</v>
      </c>
      <c r="D92" s="37">
        <v>2087108.96</v>
      </c>
      <c r="E92" s="37">
        <v>424250.51</v>
      </c>
    </row>
    <row r="93" spans="1:5" x14ac:dyDescent="0.25">
      <c r="A93" s="38" t="s">
        <v>103</v>
      </c>
      <c r="B93" s="37">
        <v>103851.95</v>
      </c>
      <c r="C93" s="37">
        <v>301710.67</v>
      </c>
      <c r="D93" s="37">
        <v>197858.72</v>
      </c>
      <c r="E93" s="37">
        <v>68666.8</v>
      </c>
    </row>
    <row r="94" spans="1:5" x14ac:dyDescent="0.25">
      <c r="A94" s="38" t="s">
        <v>104</v>
      </c>
      <c r="B94" s="37">
        <v>539337.65</v>
      </c>
      <c r="C94" s="37">
        <v>1578110.3</v>
      </c>
      <c r="D94" s="37">
        <v>1038772.65</v>
      </c>
      <c r="E94" s="37">
        <v>318284.15999999997</v>
      </c>
    </row>
    <row r="95" spans="1:5" x14ac:dyDescent="0.25">
      <c r="A95" s="38" t="s">
        <v>105</v>
      </c>
      <c r="B95" s="37">
        <v>605593.5</v>
      </c>
      <c r="C95" s="37">
        <v>1787214.84</v>
      </c>
      <c r="D95" s="37">
        <v>1181621.3400000001</v>
      </c>
      <c r="E95" s="37">
        <v>338820.58</v>
      </c>
    </row>
    <row r="96" spans="1:5" x14ac:dyDescent="0.25">
      <c r="A96" s="38" t="s">
        <v>106</v>
      </c>
      <c r="B96" s="37">
        <v>1117458.27</v>
      </c>
      <c r="C96" s="37">
        <v>3396765.74</v>
      </c>
      <c r="D96" s="37">
        <v>2279307.4700000002</v>
      </c>
      <c r="E96" s="37">
        <v>643228.99</v>
      </c>
    </row>
    <row r="97" spans="1:5" x14ac:dyDescent="0.25">
      <c r="A97" s="38" t="s">
        <v>107</v>
      </c>
      <c r="B97" s="37">
        <v>987779.97</v>
      </c>
      <c r="C97" s="37">
        <v>3091207.64</v>
      </c>
      <c r="D97" s="37">
        <v>2103427.67</v>
      </c>
      <c r="E97" s="37">
        <v>554518.24</v>
      </c>
    </row>
    <row r="98" spans="1:5" x14ac:dyDescent="0.25">
      <c r="A98" s="38" t="s">
        <v>108</v>
      </c>
      <c r="B98" s="37">
        <v>1254250.68</v>
      </c>
      <c r="C98" s="37">
        <v>3745221.84</v>
      </c>
      <c r="D98" s="37">
        <v>2490971.16</v>
      </c>
      <c r="E98" s="37">
        <v>710197.56</v>
      </c>
    </row>
    <row r="99" spans="1:5" x14ac:dyDescent="0.25">
      <c r="A99" s="38" t="s">
        <v>109</v>
      </c>
      <c r="B99" s="37">
        <v>61013.32</v>
      </c>
      <c r="C99" s="37">
        <v>195459.5</v>
      </c>
      <c r="D99" s="37">
        <v>134446.18</v>
      </c>
      <c r="E99" s="37">
        <v>37394.58</v>
      </c>
    </row>
    <row r="100" spans="1:5" x14ac:dyDescent="0.25">
      <c r="A100" s="38" t="s">
        <v>110</v>
      </c>
      <c r="B100" s="37">
        <v>352343.23</v>
      </c>
      <c r="C100" s="37">
        <v>1008137.52</v>
      </c>
      <c r="D100" s="37">
        <v>655794.29</v>
      </c>
      <c r="E100" s="37">
        <v>168632.81</v>
      </c>
    </row>
    <row r="101" spans="1:5" x14ac:dyDescent="0.25">
      <c r="A101" s="38" t="s">
        <v>111</v>
      </c>
      <c r="B101" s="37">
        <v>726587.16</v>
      </c>
      <c r="C101" s="37">
        <v>2230233.34</v>
      </c>
      <c r="D101" s="37">
        <v>1503646.18</v>
      </c>
      <c r="E101" s="37">
        <v>420118.73</v>
      </c>
    </row>
    <row r="102" spans="1:5" x14ac:dyDescent="0.25">
      <c r="A102" s="38" t="s">
        <v>112</v>
      </c>
      <c r="B102" s="37">
        <v>392248.37</v>
      </c>
      <c r="C102" s="37">
        <v>1084211.02</v>
      </c>
      <c r="D102" s="37">
        <v>691962.65</v>
      </c>
      <c r="E102" s="37">
        <v>208168.27</v>
      </c>
    </row>
    <row r="103" spans="1:5" x14ac:dyDescent="0.25">
      <c r="A103" s="38" t="s">
        <v>113</v>
      </c>
      <c r="B103" s="43">
        <v>333574.13</v>
      </c>
      <c r="C103" s="43">
        <v>949564.85</v>
      </c>
      <c r="D103" s="43">
        <v>615990.72</v>
      </c>
      <c r="E103" s="43">
        <v>198785.36</v>
      </c>
    </row>
    <row r="104" spans="1:5" x14ac:dyDescent="0.25">
      <c r="A104" s="40" t="s">
        <v>114</v>
      </c>
      <c r="B104" s="44">
        <v>374027.65</v>
      </c>
      <c r="C104" s="44">
        <v>1061048.43</v>
      </c>
      <c r="D104" s="44">
        <v>687020.78</v>
      </c>
      <c r="E104" s="44">
        <v>208263.89</v>
      </c>
    </row>
    <row r="105" spans="1:5" ht="27" x14ac:dyDescent="0.25">
      <c r="A105" s="42" t="s">
        <v>96</v>
      </c>
      <c r="B105" s="45">
        <v>15228303.16</v>
      </c>
      <c r="C105" s="45">
        <v>55234896.960000016</v>
      </c>
      <c r="D105" s="45">
        <v>40006593.799999997</v>
      </c>
      <c r="E105" s="45">
        <v>8655961.6699999981</v>
      </c>
    </row>
    <row r="107" spans="1:5" ht="15.75" thickBot="1" x14ac:dyDescent="0.3">
      <c r="A107" t="s">
        <v>115</v>
      </c>
    </row>
    <row r="108" spans="1:5" ht="26.25" thickBot="1" x14ac:dyDescent="0.3">
      <c r="A108" s="34" t="s">
        <v>77</v>
      </c>
      <c r="B108" s="7" t="s">
        <v>51</v>
      </c>
      <c r="C108" s="7" t="s">
        <v>52</v>
      </c>
      <c r="D108" s="7" t="s">
        <v>48</v>
      </c>
      <c r="E108" s="8" t="s">
        <v>49</v>
      </c>
    </row>
    <row r="109" spans="1:5" x14ac:dyDescent="0.25">
      <c r="A109" s="38" t="s">
        <v>97</v>
      </c>
      <c r="B109" s="37">
        <v>2945605.64</v>
      </c>
      <c r="C109" s="37">
        <v>13308163</v>
      </c>
      <c r="D109" s="37">
        <v>10362557.359999999</v>
      </c>
      <c r="E109" s="37">
        <v>1575048.75</v>
      </c>
    </row>
    <row r="110" spans="1:5" x14ac:dyDescent="0.25">
      <c r="A110" s="38" t="s">
        <v>98</v>
      </c>
      <c r="B110" s="37">
        <v>1156366.33</v>
      </c>
      <c r="C110" s="37">
        <v>3619353.17</v>
      </c>
      <c r="D110" s="37">
        <v>2462986.84</v>
      </c>
      <c r="E110" s="37">
        <v>587059.1</v>
      </c>
    </row>
    <row r="111" spans="1:5" x14ac:dyDescent="0.25">
      <c r="A111" s="38" t="s">
        <v>99</v>
      </c>
      <c r="B111" s="37">
        <v>65149.58</v>
      </c>
      <c r="C111" s="37">
        <v>196237.67</v>
      </c>
      <c r="D111" s="37">
        <v>131088.09</v>
      </c>
      <c r="E111" s="37">
        <v>36618.18</v>
      </c>
    </row>
    <row r="112" spans="1:5" x14ac:dyDescent="0.25">
      <c r="A112" s="38" t="s">
        <v>100</v>
      </c>
      <c r="B112" s="37">
        <v>282530.59000000003</v>
      </c>
      <c r="C112" s="37">
        <v>932920</v>
      </c>
      <c r="D112" s="37">
        <v>650389.41</v>
      </c>
      <c r="E112" s="37">
        <v>141984.56</v>
      </c>
    </row>
    <row r="113" spans="1:5" x14ac:dyDescent="0.25">
      <c r="A113" s="38" t="s">
        <v>101</v>
      </c>
      <c r="B113" s="37">
        <v>102670.61</v>
      </c>
      <c r="C113" s="37">
        <v>316378</v>
      </c>
      <c r="D113" s="37">
        <v>213707.39</v>
      </c>
      <c r="E113" s="37">
        <v>52862</v>
      </c>
    </row>
    <row r="114" spans="1:5" x14ac:dyDescent="0.25">
      <c r="A114" s="38" t="s">
        <v>102</v>
      </c>
      <c r="B114" s="37">
        <v>562536.41</v>
      </c>
      <c r="C114" s="37">
        <v>1810685.56</v>
      </c>
      <c r="D114" s="37">
        <v>1248149.1499999999</v>
      </c>
      <c r="E114" s="37">
        <v>271923.20000000001</v>
      </c>
    </row>
    <row r="115" spans="1:5" x14ac:dyDescent="0.25">
      <c r="A115" s="38" t="s">
        <v>103</v>
      </c>
      <c r="B115" s="37">
        <v>45424.15</v>
      </c>
      <c r="C115" s="37">
        <v>130623.5</v>
      </c>
      <c r="D115" s="37">
        <v>85199.35</v>
      </c>
      <c r="E115" s="37">
        <v>30501.74</v>
      </c>
    </row>
    <row r="116" spans="1:5" x14ac:dyDescent="0.25">
      <c r="A116" s="38" t="s">
        <v>104</v>
      </c>
      <c r="B116" s="37">
        <v>292750.78999999998</v>
      </c>
      <c r="C116" s="37">
        <v>874861.21</v>
      </c>
      <c r="D116" s="37">
        <v>582110.42000000004</v>
      </c>
      <c r="E116" s="37">
        <v>154399.57</v>
      </c>
    </row>
    <row r="117" spans="1:5" x14ac:dyDescent="0.25">
      <c r="A117" s="38" t="s">
        <v>105</v>
      </c>
      <c r="B117" s="37">
        <v>376714.52</v>
      </c>
      <c r="C117" s="37">
        <v>1223859.1499999999</v>
      </c>
      <c r="D117" s="37">
        <v>847144.64</v>
      </c>
      <c r="E117" s="37">
        <v>201737.63</v>
      </c>
    </row>
    <row r="118" spans="1:5" x14ac:dyDescent="0.25">
      <c r="A118" s="38" t="s">
        <v>106</v>
      </c>
      <c r="B118" s="37">
        <v>733215.84</v>
      </c>
      <c r="C118" s="37">
        <v>2209045.9300000002</v>
      </c>
      <c r="D118" s="37">
        <v>1475830.09</v>
      </c>
      <c r="E118" s="37">
        <v>381857.56</v>
      </c>
    </row>
    <row r="119" spans="1:5" x14ac:dyDescent="0.25">
      <c r="A119" s="38" t="s">
        <v>107</v>
      </c>
      <c r="B119" s="37">
        <v>773982.79</v>
      </c>
      <c r="C119" s="37">
        <v>2467204.33</v>
      </c>
      <c r="D119" s="37">
        <v>1693221.53</v>
      </c>
      <c r="E119" s="37">
        <v>408927.26</v>
      </c>
    </row>
    <row r="120" spans="1:5" x14ac:dyDescent="0.25">
      <c r="A120" s="38" t="s">
        <v>108</v>
      </c>
      <c r="B120" s="37">
        <v>867302.91</v>
      </c>
      <c r="C120" s="37">
        <v>2700701.08</v>
      </c>
      <c r="D120" s="37">
        <v>1833398.18</v>
      </c>
      <c r="E120" s="37">
        <v>436570.4</v>
      </c>
    </row>
    <row r="121" spans="1:5" x14ac:dyDescent="0.25">
      <c r="A121" s="38" t="s">
        <v>109</v>
      </c>
      <c r="B121" s="37">
        <v>36134.949999999997</v>
      </c>
      <c r="C121" s="37">
        <v>114903</v>
      </c>
      <c r="D121" s="37">
        <v>78768.05</v>
      </c>
      <c r="E121" s="37">
        <v>18913.89</v>
      </c>
    </row>
    <row r="122" spans="1:5" x14ac:dyDescent="0.25">
      <c r="A122" s="38" t="s">
        <v>110</v>
      </c>
      <c r="B122" s="37">
        <v>276049.32</v>
      </c>
      <c r="C122" s="37">
        <v>811981.2</v>
      </c>
      <c r="D122" s="37">
        <v>535931.88</v>
      </c>
      <c r="E122" s="37">
        <v>123807.26</v>
      </c>
    </row>
    <row r="123" spans="1:5" x14ac:dyDescent="0.25">
      <c r="A123" s="38" t="s">
        <v>111</v>
      </c>
      <c r="B123" s="37">
        <v>515750.13</v>
      </c>
      <c r="C123" s="37">
        <v>1742338.35</v>
      </c>
      <c r="D123" s="37">
        <v>1226588.22</v>
      </c>
      <c r="E123" s="37">
        <v>293253.57</v>
      </c>
    </row>
    <row r="124" spans="1:5" x14ac:dyDescent="0.25">
      <c r="A124" s="38" t="s">
        <v>112</v>
      </c>
      <c r="B124" s="37">
        <v>268250.26</v>
      </c>
      <c r="C124" s="37">
        <v>844292.5</v>
      </c>
      <c r="D124" s="37">
        <v>576042.23999999999</v>
      </c>
      <c r="E124" s="37">
        <v>145686.54999999999</v>
      </c>
    </row>
    <row r="125" spans="1:5" x14ac:dyDescent="0.25">
      <c r="A125" s="38" t="s">
        <v>113</v>
      </c>
      <c r="B125" s="37">
        <v>162412.59</v>
      </c>
      <c r="C125" s="37">
        <v>471656.71</v>
      </c>
      <c r="D125" s="37">
        <v>309244.13</v>
      </c>
      <c r="E125" s="37">
        <v>85536.320000000007</v>
      </c>
    </row>
    <row r="126" spans="1:5" x14ac:dyDescent="0.25">
      <c r="A126" s="38" t="s">
        <v>114</v>
      </c>
      <c r="B126" s="37">
        <v>281733.38</v>
      </c>
      <c r="C126" s="37">
        <v>806046.1</v>
      </c>
      <c r="D126" s="37">
        <v>524312.72</v>
      </c>
      <c r="E126" s="37">
        <v>143701.99</v>
      </c>
    </row>
    <row r="127" spans="1:5" x14ac:dyDescent="0.25">
      <c r="A127" s="46" t="s">
        <v>96</v>
      </c>
      <c r="B127" s="41">
        <v>9744580.7900000028</v>
      </c>
      <c r="C127" s="41">
        <v>34581250.460000001</v>
      </c>
      <c r="D127" s="41">
        <v>24836669.689999998</v>
      </c>
      <c r="E127" s="41">
        <v>5090389.5300000012</v>
      </c>
    </row>
    <row r="129" spans="1:11" ht="15.75" thickBot="1" x14ac:dyDescent="0.3"/>
    <row r="130" spans="1:11" x14ac:dyDescent="0.25">
      <c r="A130" s="47" t="s">
        <v>47</v>
      </c>
      <c r="B130" s="48" t="s">
        <v>61</v>
      </c>
      <c r="C130" s="48" t="s">
        <v>62</v>
      </c>
      <c r="D130" s="48" t="s">
        <v>73</v>
      </c>
      <c r="E130" s="49" t="s">
        <v>33</v>
      </c>
    </row>
    <row r="131" spans="1:11" x14ac:dyDescent="0.25">
      <c r="A131" s="51" t="s">
        <v>116</v>
      </c>
      <c r="B131" s="52"/>
      <c r="C131" s="52"/>
      <c r="D131" s="52"/>
      <c r="E131" s="53"/>
      <c r="H131" t="s">
        <v>53</v>
      </c>
      <c r="I131" t="s">
        <v>65</v>
      </c>
      <c r="J131" t="s">
        <v>66</v>
      </c>
      <c r="K131" t="s">
        <v>67</v>
      </c>
    </row>
    <row r="132" spans="1:11" x14ac:dyDescent="0.25">
      <c r="A132" s="50" t="s">
        <v>122</v>
      </c>
      <c r="B132" s="56">
        <v>482.32</v>
      </c>
      <c r="C132" s="56">
        <v>6450</v>
      </c>
      <c r="D132" s="56">
        <v>10408022.5</v>
      </c>
      <c r="E132" s="57">
        <f>SUM(B132:D132)</f>
        <v>10414954.82</v>
      </c>
      <c r="H132" t="s">
        <v>120</v>
      </c>
      <c r="I132">
        <v>482.32</v>
      </c>
      <c r="J132">
        <v>6450</v>
      </c>
      <c r="K132">
        <v>10408022.5</v>
      </c>
    </row>
    <row r="133" spans="1:11" x14ac:dyDescent="0.25">
      <c r="A133" s="50" t="s">
        <v>117</v>
      </c>
      <c r="B133" s="56">
        <v>2982536.1100000003</v>
      </c>
      <c r="C133" s="56">
        <v>168629.1</v>
      </c>
      <c r="D133" s="56">
        <v>5309914.5</v>
      </c>
      <c r="E133" s="57">
        <f t="shared" ref="E133:E134" si="12">SUM(B133:D133)</f>
        <v>8461079.7100000009</v>
      </c>
      <c r="H133" t="s">
        <v>121</v>
      </c>
      <c r="I133">
        <v>2983018.43</v>
      </c>
      <c r="J133">
        <v>175079.1</v>
      </c>
      <c r="K133">
        <v>15717937</v>
      </c>
    </row>
    <row r="134" spans="1:11" x14ac:dyDescent="0.25">
      <c r="A134" s="50" t="s">
        <v>118</v>
      </c>
      <c r="B134" s="56">
        <v>10418451.93</v>
      </c>
      <c r="C134" s="56">
        <v>999594.50000000012</v>
      </c>
      <c r="D134" s="56">
        <v>4287169.5</v>
      </c>
      <c r="E134" s="57">
        <f t="shared" si="12"/>
        <v>15705215.93</v>
      </c>
      <c r="H134" t="s">
        <v>58</v>
      </c>
      <c r="I134">
        <v>13401470.359999999</v>
      </c>
      <c r="J134">
        <v>1174673.6000000001</v>
      </c>
      <c r="K134">
        <v>20005106.5</v>
      </c>
    </row>
    <row r="135" spans="1:11" x14ac:dyDescent="0.25">
      <c r="A135" s="51" t="s">
        <v>119</v>
      </c>
      <c r="B135" s="52"/>
      <c r="C135" s="52"/>
      <c r="D135" s="52"/>
      <c r="E135" s="53"/>
    </row>
    <row r="136" spans="1:11" x14ac:dyDescent="0.25">
      <c r="A136" s="50" t="s">
        <v>122</v>
      </c>
      <c r="B136" s="54">
        <f>B132/$E132</f>
        <v>4.6310330513752531E-5</v>
      </c>
      <c r="C136" s="54">
        <f t="shared" ref="C136:E136" si="13">C132/$E132</f>
        <v>6.1930177436909895E-4</v>
      </c>
      <c r="D136" s="54">
        <f t="shared" si="13"/>
        <v>0.99933438789511708</v>
      </c>
      <c r="E136" s="55">
        <f t="shared" si="13"/>
        <v>1</v>
      </c>
    </row>
    <row r="137" spans="1:11" x14ac:dyDescent="0.25">
      <c r="A137" s="50" t="s">
        <v>117</v>
      </c>
      <c r="B137" s="54">
        <f t="shared" ref="B137:E138" si="14">B133/$E133</f>
        <v>0.35250065148009341</v>
      </c>
      <c r="C137" s="54">
        <f t="shared" si="14"/>
        <v>1.9929974161654599E-2</v>
      </c>
      <c r="D137" s="54">
        <f t="shared" si="14"/>
        <v>0.62756937435825189</v>
      </c>
      <c r="E137" s="55">
        <f t="shared" si="14"/>
        <v>1</v>
      </c>
      <c r="H137" s="50" t="s">
        <v>117</v>
      </c>
      <c r="I137" s="37">
        <f>SUM(I133-I132)</f>
        <v>2982536.1100000003</v>
      </c>
      <c r="J137" s="37">
        <f>SUM(J133-J132)</f>
        <v>168629.1</v>
      </c>
      <c r="K137" s="37">
        <f>SUM(K133-K132)</f>
        <v>5309914.5</v>
      </c>
    </row>
    <row r="138" spans="1:11" x14ac:dyDescent="0.25">
      <c r="A138" s="50" t="s">
        <v>118</v>
      </c>
      <c r="B138" s="54">
        <f t="shared" si="14"/>
        <v>0.66337527458624379</v>
      </c>
      <c r="C138" s="54">
        <f t="shared" si="14"/>
        <v>6.3647294278239203E-2</v>
      </c>
      <c r="D138" s="54">
        <f t="shared" si="14"/>
        <v>0.27297743113551703</v>
      </c>
      <c r="E138" s="55">
        <f t="shared" si="14"/>
        <v>1</v>
      </c>
      <c r="H138" s="50" t="s">
        <v>118</v>
      </c>
      <c r="I138" s="37">
        <f>SUM(I134-I133)</f>
        <v>10418451.93</v>
      </c>
      <c r="J138" s="37">
        <f>SUM(J134-J133)</f>
        <v>999594.50000000012</v>
      </c>
      <c r="K138" s="37">
        <f>SUM(K134-K133)</f>
        <v>4287169.5</v>
      </c>
    </row>
  </sheetData>
  <mergeCells count="2">
    <mergeCell ref="A131:E131"/>
    <mergeCell ref="A135:E135"/>
  </mergeCells>
  <hyperlinks>
    <hyperlink ref="A9" location="_ftnref1" display="_ftnref1" xr:uid="{B234DD6F-536C-4EEE-ABFD-78D0499608EA}"/>
  </hyperlink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08A6B-B2C2-40F7-AA07-324380C528EF}">
  <dimension ref="A1:P19"/>
  <sheetViews>
    <sheetView workbookViewId="0">
      <selection activeCell="H1" sqref="H1:P9"/>
    </sheetView>
  </sheetViews>
  <sheetFormatPr defaultRowHeight="15" x14ac:dyDescent="0.25"/>
  <cols>
    <col min="2" max="4" width="12" bestFit="1" customWidth="1"/>
  </cols>
  <sheetData>
    <row r="1" spans="1:16" x14ac:dyDescent="0.25">
      <c r="A1" t="s">
        <v>46</v>
      </c>
      <c r="B1" t="s">
        <v>45</v>
      </c>
      <c r="C1" t="s">
        <v>44</v>
      </c>
      <c r="D1" t="s">
        <v>43</v>
      </c>
      <c r="E1" t="s">
        <v>42</v>
      </c>
      <c r="H1" t="s">
        <v>41</v>
      </c>
      <c r="I1" t="s">
        <v>40</v>
      </c>
      <c r="J1" t="s">
        <v>39</v>
      </c>
      <c r="K1" t="s">
        <v>38</v>
      </c>
      <c r="L1" t="s">
        <v>37</v>
      </c>
      <c r="M1" t="s">
        <v>36</v>
      </c>
      <c r="N1" t="s">
        <v>35</v>
      </c>
      <c r="O1" t="s">
        <v>34</v>
      </c>
      <c r="P1" t="s">
        <v>33</v>
      </c>
    </row>
    <row r="2" spans="1:16" x14ac:dyDescent="0.25">
      <c r="A2" t="s">
        <v>32</v>
      </c>
      <c r="B2">
        <v>300130623.77000004</v>
      </c>
      <c r="C2">
        <v>61980877.379999995</v>
      </c>
      <c r="D2">
        <v>237896799.43999997</v>
      </c>
      <c r="E2">
        <v>31987402.77</v>
      </c>
      <c r="H2" t="s">
        <v>31</v>
      </c>
      <c r="I2">
        <v>212975621.06</v>
      </c>
      <c r="J2">
        <v>29143318.749999996</v>
      </c>
      <c r="K2">
        <v>16592772.5</v>
      </c>
      <c r="L2">
        <v>22567500</v>
      </c>
      <c r="M2">
        <v>14505038.699999999</v>
      </c>
      <c r="N2">
        <v>598412.25</v>
      </c>
      <c r="O2">
        <v>3747960.5</v>
      </c>
      <c r="P2">
        <v>300130623.75999999</v>
      </c>
    </row>
    <row r="3" spans="1:16" x14ac:dyDescent="0.25">
      <c r="A3" t="s">
        <v>30</v>
      </c>
      <c r="B3">
        <v>320811979.03000003</v>
      </c>
      <c r="C3">
        <v>65971494.219999984</v>
      </c>
      <c r="D3">
        <v>257041646.90999997</v>
      </c>
      <c r="E3">
        <v>35711618.520000003</v>
      </c>
      <c r="H3" t="s">
        <v>29</v>
      </c>
      <c r="I3">
        <v>259007068.90999997</v>
      </c>
      <c r="J3">
        <v>25768434.530000005</v>
      </c>
      <c r="K3">
        <v>21146086.5</v>
      </c>
      <c r="L3">
        <v>3835500</v>
      </c>
      <c r="M3">
        <v>7370182.8000000007</v>
      </c>
      <c r="N3">
        <v>394102.75</v>
      </c>
      <c r="O3">
        <v>3290603.5</v>
      </c>
      <c r="P3">
        <v>320811978.99000001</v>
      </c>
    </row>
    <row r="4" spans="1:16" x14ac:dyDescent="0.25">
      <c r="A4" t="s">
        <v>28</v>
      </c>
      <c r="B4">
        <v>88493862.400000006</v>
      </c>
      <c r="C4">
        <v>21950346.189999998</v>
      </c>
      <c r="D4">
        <v>66782696.069999993</v>
      </c>
      <c r="E4">
        <v>11762273.100000001</v>
      </c>
      <c r="H4" t="s">
        <v>27</v>
      </c>
      <c r="I4">
        <v>55858556.170000002</v>
      </c>
      <c r="J4">
        <v>14329454.379999999</v>
      </c>
      <c r="K4">
        <v>9177475</v>
      </c>
      <c r="L4">
        <v>0</v>
      </c>
      <c r="M4">
        <v>7036788.8499999996</v>
      </c>
      <c r="N4">
        <v>448301.5</v>
      </c>
      <c r="O4">
        <v>1643286.5</v>
      </c>
      <c r="P4">
        <v>88493862.399999991</v>
      </c>
    </row>
    <row r="5" spans="1:16" x14ac:dyDescent="0.25">
      <c r="A5" t="s">
        <v>26</v>
      </c>
      <c r="B5">
        <v>107489840.36</v>
      </c>
      <c r="C5">
        <v>21702317.819999997</v>
      </c>
      <c r="D5">
        <v>86573996.249999985</v>
      </c>
      <c r="E5">
        <v>11701014.970000001</v>
      </c>
      <c r="H5" t="s">
        <v>25</v>
      </c>
      <c r="I5">
        <v>89872615.659999996</v>
      </c>
      <c r="J5">
        <v>8514396.8599999975</v>
      </c>
      <c r="K5">
        <v>5696732.5</v>
      </c>
      <c r="L5">
        <v>0</v>
      </c>
      <c r="M5">
        <v>2393144.85</v>
      </c>
      <c r="N5">
        <v>17</v>
      </c>
      <c r="O5">
        <v>1012933.5</v>
      </c>
      <c r="P5">
        <v>107489840.36999999</v>
      </c>
    </row>
    <row r="6" spans="1:16" s="2" customFormat="1" x14ac:dyDescent="0.25">
      <c r="A6" s="2" t="s">
        <v>24</v>
      </c>
      <c r="B6" s="2">
        <v>88469251.900000006</v>
      </c>
      <c r="C6" s="2">
        <v>19435616.619999997</v>
      </c>
      <c r="D6" s="2">
        <v>69656527.559999987</v>
      </c>
      <c r="E6" s="2">
        <v>10608310.83</v>
      </c>
      <c r="H6" s="2" t="s">
        <v>23</v>
      </c>
      <c r="I6" s="2">
        <v>70295770.890000015</v>
      </c>
      <c r="J6" s="2">
        <v>9235574.1600000001</v>
      </c>
      <c r="K6" s="2">
        <v>4806071.5</v>
      </c>
      <c r="L6" s="2">
        <v>0</v>
      </c>
      <c r="M6" s="2">
        <v>3015274.6</v>
      </c>
      <c r="N6" s="2">
        <v>15860.25</v>
      </c>
      <c r="O6" s="2">
        <v>1100700.5</v>
      </c>
      <c r="P6" s="2">
        <v>88469251.900000006</v>
      </c>
    </row>
    <row r="7" spans="1:16" s="2" customFormat="1" x14ac:dyDescent="0.25">
      <c r="A7" s="2" t="s">
        <v>22</v>
      </c>
      <c r="B7" s="2">
        <v>43047121.100000009</v>
      </c>
      <c r="C7" s="2">
        <v>9500077.7100000009</v>
      </c>
      <c r="D7" s="2">
        <v>33563125.830000006</v>
      </c>
      <c r="E7" s="2">
        <v>5113586.12</v>
      </c>
      <c r="H7" s="2" t="s">
        <v>21</v>
      </c>
      <c r="I7" s="2">
        <v>34004971.890000001</v>
      </c>
      <c r="J7" s="2">
        <v>3451059.4499999997</v>
      </c>
      <c r="K7" s="2">
        <v>2722261.5</v>
      </c>
      <c r="L7" s="2">
        <v>0</v>
      </c>
      <c r="M7" s="2">
        <v>2145053.75</v>
      </c>
      <c r="N7" s="2">
        <v>3061</v>
      </c>
      <c r="O7" s="2">
        <v>720713.5</v>
      </c>
      <c r="P7" s="2">
        <v>43047121.090000004</v>
      </c>
    </row>
    <row r="8" spans="1:16" x14ac:dyDescent="0.25">
      <c r="A8" t="s">
        <v>20</v>
      </c>
      <c r="B8">
        <v>65632982.760000005</v>
      </c>
      <c r="C8">
        <v>10599238.069999998</v>
      </c>
      <c r="D8">
        <v>51276530.939999998</v>
      </c>
      <c r="E8">
        <v>7402863.5199999996</v>
      </c>
      <c r="H8" t="s">
        <v>19</v>
      </c>
      <c r="I8">
        <v>49751696.149999999</v>
      </c>
      <c r="J8">
        <v>5797430.4099999992</v>
      </c>
      <c r="K8">
        <v>3210783</v>
      </c>
      <c r="L8">
        <v>4372500</v>
      </c>
      <c r="M8">
        <v>1775008.2</v>
      </c>
      <c r="N8">
        <v>800.5</v>
      </c>
      <c r="O8">
        <v>724764.5</v>
      </c>
      <c r="P8">
        <v>65632982.759999998</v>
      </c>
    </row>
    <row r="9" spans="1:16" s="1" customFormat="1" x14ac:dyDescent="0.25">
      <c r="A9" s="1" t="s">
        <v>18</v>
      </c>
      <c r="B9" s="1">
        <v>115003404.56000002</v>
      </c>
      <c r="C9" s="1">
        <v>25884223.009999994</v>
      </c>
      <c r="D9" s="1">
        <v>86607252.689999998</v>
      </c>
      <c r="E9" s="1">
        <v>14764428.710000001</v>
      </c>
      <c r="H9" s="1" t="s">
        <v>17</v>
      </c>
      <c r="I9" s="1">
        <v>85125036.769999996</v>
      </c>
      <c r="J9" s="1">
        <v>13094811.130000001</v>
      </c>
      <c r="K9" s="1">
        <v>9594029.5</v>
      </c>
      <c r="L9" s="1">
        <v>0</v>
      </c>
      <c r="M9" s="1">
        <v>5260480.9000000004</v>
      </c>
      <c r="N9" s="1">
        <v>215052.75</v>
      </c>
      <c r="O9" s="1">
        <v>1713993.5</v>
      </c>
      <c r="P9" s="1">
        <v>115003404.55</v>
      </c>
    </row>
    <row r="10" spans="1:16" x14ac:dyDescent="0.25">
      <c r="A10" t="s">
        <v>16</v>
      </c>
      <c r="B10">
        <v>33420268.240000006</v>
      </c>
      <c r="C10">
        <v>9367106.2300000004</v>
      </c>
      <c r="D10">
        <v>23898836.609999999</v>
      </c>
      <c r="E10">
        <v>5310451.4400000013</v>
      </c>
      <c r="H10" t="s">
        <v>15</v>
      </c>
      <c r="I10">
        <v>19733676.850000001</v>
      </c>
      <c r="J10">
        <v>6096227.5699999994</v>
      </c>
      <c r="K10">
        <v>6074408.5</v>
      </c>
      <c r="L10">
        <v>0</v>
      </c>
      <c r="M10">
        <v>667455.79999999993</v>
      </c>
      <c r="N10">
        <v>17286.5</v>
      </c>
      <c r="O10">
        <v>831213</v>
      </c>
      <c r="P10">
        <v>33420268.220000003</v>
      </c>
    </row>
    <row r="11" spans="1:16" x14ac:dyDescent="0.25">
      <c r="A11" t="s">
        <v>14</v>
      </c>
      <c r="B11">
        <v>32054651.43</v>
      </c>
      <c r="C11">
        <v>9579652.0099999998</v>
      </c>
      <c r="D11">
        <v>22880503.18</v>
      </c>
      <c r="E11">
        <v>5408619.7299999995</v>
      </c>
      <c r="H11" t="s">
        <v>13</v>
      </c>
      <c r="I11">
        <v>21976049.829999998</v>
      </c>
      <c r="J11">
        <v>5082628.59</v>
      </c>
      <c r="K11">
        <v>3808436.5</v>
      </c>
      <c r="L11">
        <v>0</v>
      </c>
      <c r="M11">
        <v>457895</v>
      </c>
      <c r="N11">
        <v>2848.5</v>
      </c>
      <c r="O11">
        <v>726793</v>
      </c>
      <c r="P11">
        <v>32054651.419999998</v>
      </c>
    </row>
    <row r="12" spans="1:16" x14ac:dyDescent="0.25">
      <c r="A12" t="s">
        <v>12</v>
      </c>
      <c r="B12">
        <v>55634831.959999993</v>
      </c>
      <c r="C12">
        <v>13941559.829999996</v>
      </c>
      <c r="D12">
        <v>41852482.439999998</v>
      </c>
      <c r="E12">
        <v>7486941.209999999</v>
      </c>
      <c r="H12" t="s">
        <v>11</v>
      </c>
      <c r="I12">
        <v>41068914.349999994</v>
      </c>
      <c r="J12">
        <v>6386677.0300000003</v>
      </c>
      <c r="K12">
        <v>5011297</v>
      </c>
      <c r="L12">
        <v>0</v>
      </c>
      <c r="M12">
        <v>2204856.5999999996</v>
      </c>
      <c r="N12">
        <v>76472.5</v>
      </c>
      <c r="O12">
        <v>886614.5</v>
      </c>
      <c r="P12">
        <v>55634831.979999997</v>
      </c>
    </row>
    <row r="13" spans="1:16" x14ac:dyDescent="0.25">
      <c r="A13" t="s">
        <v>10</v>
      </c>
      <c r="B13">
        <v>164422946.28000003</v>
      </c>
      <c r="C13">
        <v>42440811.259999983</v>
      </c>
      <c r="D13">
        <v>123354038.75</v>
      </c>
      <c r="E13">
        <v>23193300.529999997</v>
      </c>
      <c r="H13" t="s">
        <v>9</v>
      </c>
      <c r="I13">
        <v>103754125.12000002</v>
      </c>
      <c r="J13">
        <v>27775730.989999998</v>
      </c>
      <c r="K13">
        <v>22818608</v>
      </c>
      <c r="L13">
        <v>3786000</v>
      </c>
      <c r="M13">
        <v>3464079.4000000004</v>
      </c>
      <c r="N13">
        <v>88168.25</v>
      </c>
      <c r="O13">
        <v>2736234.5</v>
      </c>
      <c r="P13">
        <v>164422946.26000002</v>
      </c>
    </row>
    <row r="14" spans="1:16" x14ac:dyDescent="0.25">
      <c r="A14" t="s">
        <v>8</v>
      </c>
      <c r="B14">
        <v>156239924.51999998</v>
      </c>
      <c r="C14">
        <v>36115181.289999999</v>
      </c>
      <c r="D14">
        <v>121922431.67</v>
      </c>
      <c r="E14">
        <v>19930301.199999999</v>
      </c>
      <c r="H14" t="s">
        <v>7</v>
      </c>
      <c r="I14">
        <v>116649503.18000001</v>
      </c>
      <c r="J14">
        <v>16959979.680000003</v>
      </c>
      <c r="K14">
        <v>13658015</v>
      </c>
      <c r="L14">
        <v>0</v>
      </c>
      <c r="M14">
        <v>5889773.3999999994</v>
      </c>
      <c r="N14">
        <v>479780.25</v>
      </c>
      <c r="O14">
        <v>2602873</v>
      </c>
      <c r="P14">
        <v>156239924.51000002</v>
      </c>
    </row>
    <row r="15" spans="1:16" x14ac:dyDescent="0.25">
      <c r="A15" t="s">
        <v>6</v>
      </c>
      <c r="B15">
        <v>123742597.92999999</v>
      </c>
      <c r="C15">
        <v>30397668.850000005</v>
      </c>
      <c r="D15">
        <v>94986214.170000002</v>
      </c>
      <c r="E15">
        <v>16573030.74</v>
      </c>
      <c r="H15" t="s">
        <v>5</v>
      </c>
      <c r="I15">
        <v>91441739.269999981</v>
      </c>
      <c r="J15">
        <v>12059376.369999999</v>
      </c>
      <c r="K15">
        <v>14899618</v>
      </c>
      <c r="L15">
        <v>0</v>
      </c>
      <c r="M15">
        <v>3466293</v>
      </c>
      <c r="N15">
        <v>56998.75</v>
      </c>
      <c r="O15">
        <v>1818572.5</v>
      </c>
      <c r="P15">
        <v>123742597.88999999</v>
      </c>
    </row>
    <row r="16" spans="1:16" x14ac:dyDescent="0.25">
      <c r="A16" t="s">
        <v>4</v>
      </c>
      <c r="B16">
        <v>387820107.16000003</v>
      </c>
      <c r="C16">
        <v>85502089.219999999</v>
      </c>
      <c r="D16">
        <v>302629785.05999994</v>
      </c>
      <c r="E16">
        <v>44882963.710000001</v>
      </c>
      <c r="H16" t="s">
        <v>3</v>
      </c>
      <c r="I16">
        <v>276020585.24000001</v>
      </c>
      <c r="J16">
        <v>40612624.369999997</v>
      </c>
      <c r="K16">
        <v>25412506</v>
      </c>
      <c r="L16">
        <v>22567500</v>
      </c>
      <c r="M16">
        <v>17167790.299999997</v>
      </c>
      <c r="N16">
        <v>677733.25</v>
      </c>
      <c r="O16">
        <v>5361368</v>
      </c>
      <c r="P16">
        <v>387820107.16000003</v>
      </c>
    </row>
    <row r="17" spans="1:16" x14ac:dyDescent="0.25">
      <c r="A17" t="s">
        <v>2</v>
      </c>
      <c r="B17">
        <v>541556731.31999993</v>
      </c>
      <c r="C17">
        <v>118438925.64999998</v>
      </c>
      <c r="D17">
        <v>418358965.94999999</v>
      </c>
      <c r="E17">
        <v>66662928.689999998</v>
      </c>
      <c r="H17" t="s">
        <v>2</v>
      </c>
      <c r="I17">
        <v>404642324.38</v>
      </c>
      <c r="J17">
        <v>60518953.959999993</v>
      </c>
      <c r="K17">
        <v>41281761.5</v>
      </c>
      <c r="L17">
        <v>4372500</v>
      </c>
      <c r="M17">
        <v>22293206.949999999</v>
      </c>
      <c r="N17">
        <v>700379.5</v>
      </c>
      <c r="O17">
        <v>7747605</v>
      </c>
      <c r="P17">
        <v>541556731.28999996</v>
      </c>
    </row>
    <row r="18" spans="1:16" x14ac:dyDescent="0.25">
      <c r="A18" t="s">
        <v>1</v>
      </c>
      <c r="B18">
        <v>765217447.75999999</v>
      </c>
      <c r="C18">
        <v>174925155.61999995</v>
      </c>
      <c r="D18">
        <v>597304331.5</v>
      </c>
      <c r="E18">
        <v>95408250.989999995</v>
      </c>
      <c r="H18" t="s">
        <v>1</v>
      </c>
      <c r="I18">
        <v>570852436.48000002</v>
      </c>
      <c r="J18">
        <v>82563521.570000008</v>
      </c>
      <c r="K18">
        <v>72522327.5</v>
      </c>
      <c r="L18">
        <v>7621500</v>
      </c>
      <c r="M18">
        <v>20190328.600000001</v>
      </c>
      <c r="N18">
        <v>1019050</v>
      </c>
      <c r="O18">
        <v>10448283.5</v>
      </c>
      <c r="P18">
        <v>765217447.64999998</v>
      </c>
    </row>
    <row r="19" spans="1:16" x14ac:dyDescent="0.25">
      <c r="A19" t="s">
        <v>0</v>
      </c>
      <c r="B19">
        <v>1694594286.2400002</v>
      </c>
      <c r="C19">
        <v>378866170.48999995</v>
      </c>
      <c r="D19">
        <v>1318293082.51</v>
      </c>
      <c r="E19">
        <v>206954143.39000002</v>
      </c>
      <c r="H19" t="s">
        <v>0</v>
      </c>
      <c r="I19">
        <v>1251515346.0999999</v>
      </c>
      <c r="J19">
        <v>183695099.90000001</v>
      </c>
      <c r="K19">
        <v>139216595</v>
      </c>
      <c r="L19">
        <v>34561500</v>
      </c>
      <c r="M19">
        <v>59651325.850000001</v>
      </c>
      <c r="N19">
        <v>2397162.75</v>
      </c>
      <c r="O19">
        <v>23557256.5</v>
      </c>
      <c r="P19">
        <v>1694594286.0999999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Foglio1</vt:lpstr>
      <vt:lpstr>Foglio2</vt:lpstr>
      <vt:lpstr>Foglio1!_ftn1</vt:lpstr>
      <vt:lpstr>Foglio1!_ftn2</vt:lpstr>
      <vt:lpstr>Foglio1!_ftn3</vt:lpstr>
      <vt:lpstr>Foglio1!_ftn4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</dc:creator>
  <cp:lastModifiedBy>Lara</cp:lastModifiedBy>
  <dcterms:created xsi:type="dcterms:W3CDTF">2015-06-05T18:19:34Z</dcterms:created>
  <dcterms:modified xsi:type="dcterms:W3CDTF">2021-11-24T16:15:53Z</dcterms:modified>
</cp:coreProperties>
</file>